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'F6a_EAEPED_COG'!$2:$10</definedName>
  </definedNames>
  <calcPr fullCalcOnLoad="1"/>
</workbook>
</file>

<file path=xl/sharedStrings.xml><?xml version="1.0" encoding="utf-8"?>
<sst xmlns="http://schemas.openxmlformats.org/spreadsheetml/2006/main" count="167" uniqueCount="94">
  <si>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</si>
  <si>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</si>
  <si>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</si>
  <si>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</si>
  <si>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</si>
  <si>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</si>
  <si>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</si>
  <si>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</si>
  <si>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</si>
  <si>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</si>
  <si>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</si>
  <si>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</si>
  <si>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</si>
  <si>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</si>
  <si>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</si>
  <si>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</si>
  <si>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</si>
  <si>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</si>
  <si>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</si>
  <si>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</si>
  <si>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</si>
  <si>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</si>
  <si>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</si>
  <si>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</si>
  <si>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</si>
  <si>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</si>
  <si>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</si>
  <si>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</si>
  <si>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</si>
  <si>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</si>
  <si>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</si>
  <si>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</si>
  <si>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</si>
  <si>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</si>
  <si>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</si>
  <si>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</si>
  <si>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</si>
  <si>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</si>
  <si>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</si>
  <si>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</si>
  <si>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</si>
  <si>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</si>
  <si>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</si>
  <si>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</si>
  <si>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</si>
  <si>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</si>
  <si>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</si>
  <si>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</si>
  <si>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</si>
  <si>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</si>
  <si>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</si>
  <si>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</si>
  <si>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</si>
  <si>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</si>
  <si>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</si>
  <si>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</si>
  <si>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</si>
  <si>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</si>
  <si>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</si>
  <si>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</si>
  <si>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</si>
  <si>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</si>
  <si>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</si>
  <si>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</si>
  <si>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</si>
  <si>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</si>
  <si>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</si>
  <si>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</si>
  <si>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</si>
  <si>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</si>
  <si>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</si>
  <si>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</si>
  <si>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</si>
  <si>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</si>
  <si>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</si>
  <si>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</si>
  <si>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</si>
  <si>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</si>
  <si>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</si>
  <si>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</si>
  <si>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</si>
  <si>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</si>
  <si>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</si>
  <si>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</si>
  <si>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</si>
  <si>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</si>
  <si>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</si>
  <si>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Carmen (a)</t>
  </si>
  <si>
    <t>Del 1 de Enero al 31 de Diciembre de 2019 (b)</t>
  </si>
  <si>
    <t>C.P.A. José Alieser Hernández May</t>
  </si>
  <si>
    <t>L.C. Sergio Argemiro Cruz Montes de Oca</t>
  </si>
  <si>
    <t>Tesorero Municipal</t>
  </si>
  <si>
    <t>Sindico de Hacienda</t>
  </si>
  <si>
    <t>Cuenta Publica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</si>
</sst>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0" fillId="0" borderId="24" xfId="0" applyBorder="1" applyAlignment="1">
      <alignment/>
    </xf>
    <xf numFmtId="0" fontId="38" fillId="0" borderId="25" xfId="0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7" fillId="33" borderId="13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8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B5" sqref="B5:I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3.5" thickBot="1">
      <c r="B2" s="31" t="s">
        <v>93</v>
      </c>
      <c r="C2" s="32"/>
      <c r="D2" s="32"/>
      <c r="E2" s="32"/>
      <c r="F2" s="32"/>
      <c r="G2" s="32"/>
      <c r="H2" s="32"/>
      <c r="I2" s="33"/>
    </row>
    <row r="3" spans="2:9" ht="12.75">
      <c r="B3" s="31" t="s">
        <v>87</v>
      </c>
      <c r="C3" s="32"/>
      <c r="D3" s="32"/>
      <c r="E3" s="32"/>
      <c r="F3" s="32"/>
      <c r="G3" s="32"/>
      <c r="H3" s="32"/>
      <c r="I3" s="33"/>
    </row>
    <row r="4" spans="2:9" ht="12.75">
      <c r="B4" s="34" t="s">
        <v>0</v>
      </c>
      <c r="C4" s="35"/>
      <c r="D4" s="35"/>
      <c r="E4" s="35"/>
      <c r="F4" s="35"/>
      <c r="G4" s="35"/>
      <c r="H4" s="35"/>
      <c r="I4" s="36"/>
    </row>
    <row r="5" spans="2:9" ht="12.75">
      <c r="B5" s="34" t="s">
        <v>1</v>
      </c>
      <c r="C5" s="35"/>
      <c r="D5" s="35"/>
      <c r="E5" s="35"/>
      <c r="F5" s="35"/>
      <c r="G5" s="35"/>
      <c r="H5" s="35"/>
      <c r="I5" s="36"/>
    </row>
    <row r="6" spans="2:9" ht="12.75">
      <c r="B6" s="34" t="s">
        <v>88</v>
      </c>
      <c r="C6" s="35"/>
      <c r="D6" s="35"/>
      <c r="E6" s="35"/>
      <c r="F6" s="35"/>
      <c r="G6" s="35"/>
      <c r="H6" s="35"/>
      <c r="I6" s="36"/>
    </row>
    <row r="7" spans="2:9" ht="13.5" thickBot="1">
      <c r="B7" s="37" t="s">
        <v>2</v>
      </c>
      <c r="C7" s="38"/>
      <c r="D7" s="38"/>
      <c r="E7" s="38"/>
      <c r="F7" s="38"/>
      <c r="G7" s="38"/>
      <c r="H7" s="38"/>
      <c r="I7" s="39"/>
    </row>
    <row r="8" spans="2:9" ht="15.75" customHeight="1">
      <c r="B8" s="31" t="s">
        <v>3</v>
      </c>
      <c r="C8" s="40"/>
      <c r="D8" s="31" t="s">
        <v>4</v>
      </c>
      <c r="E8" s="32"/>
      <c r="F8" s="32"/>
      <c r="G8" s="32"/>
      <c r="H8" s="40"/>
      <c r="I8" s="45" t="s">
        <v>5</v>
      </c>
    </row>
    <row r="9" spans="2:9" ht="15" customHeight="1" thickBot="1">
      <c r="B9" s="34"/>
      <c r="C9" s="44"/>
      <c r="D9" s="37"/>
      <c r="E9" s="38"/>
      <c r="F9" s="38"/>
      <c r="G9" s="38"/>
      <c r="H9" s="41"/>
      <c r="I9" s="46"/>
    </row>
    <row r="10" spans="2:9" ht="26.25" thickBot="1">
      <c r="B10" s="37"/>
      <c r="C10" s="41"/>
      <c r="D10" s="1" t="s">
        <v>6</v>
      </c>
      <c r="E10" s="2" t="s">
        <v>7</v>
      </c>
      <c r="F10" s="1" t="s">
        <v>8</v>
      </c>
      <c r="G10" s="1" t="s">
        <v>9</v>
      </c>
      <c r="H10" s="1" t="s">
        <v>10</v>
      </c>
      <c r="I10" s="47"/>
    </row>
    <row r="11" spans="2:9" ht="12.75">
      <c r="B11" s="7" t="s">
        <v>11</v>
      </c>
      <c r="C11" s="8"/>
      <c r="D11" s="14">
        <f aca="true" t="shared" si="0" ref="D11:I11">D12+D20+D30+D40+D50+D60+D73+D77+D64</f>
        <v>1051499635.09</v>
      </c>
      <c r="E11" s="14">
        <f t="shared" si="0"/>
        <v>262781522.57000002</v>
      </c>
      <c r="F11" s="14">
        <f t="shared" si="0"/>
        <v>1314281157.6599998</v>
      </c>
      <c r="G11" s="14">
        <f t="shared" si="0"/>
        <v>1305447213.9</v>
      </c>
      <c r="H11" s="14">
        <f t="shared" si="0"/>
        <v>1237221448.5</v>
      </c>
      <c r="I11" s="14">
        <f t="shared" si="0"/>
        <v>8833943.759999966</v>
      </c>
    </row>
    <row r="12" spans="2:9" ht="12.75">
      <c r="B12" s="3" t="s">
        <v>12</v>
      </c>
      <c r="C12" s="9"/>
      <c r="D12" s="15">
        <f aca="true" t="shared" si="1" ref="D12:I12">SUM(D13:D19)</f>
        <v>603697738</v>
      </c>
      <c r="E12" s="15">
        <f t="shared" si="1"/>
        <v>60370505.010000005</v>
      </c>
      <c r="F12" s="15">
        <f t="shared" si="1"/>
        <v>664068243.01</v>
      </c>
      <c r="G12" s="15">
        <f t="shared" si="1"/>
        <v>655243231.35</v>
      </c>
      <c r="H12" s="15">
        <f t="shared" si="1"/>
        <v>641747402.29</v>
      </c>
      <c r="I12" s="15">
        <f t="shared" si="1"/>
        <v>8825011.659999967</v>
      </c>
    </row>
    <row r="13" spans="2:9" ht="12.75">
      <c r="B13" s="13" t="s">
        <v>13</v>
      </c>
      <c r="C13" s="11"/>
      <c r="D13" s="15">
        <v>265612618</v>
      </c>
      <c r="E13" s="16">
        <v>38266031.37</v>
      </c>
      <c r="F13" s="16">
        <f>D13+E13</f>
        <v>303878649.37</v>
      </c>
      <c r="G13" s="16">
        <v>303697135.72</v>
      </c>
      <c r="H13" s="16">
        <v>302075056.32</v>
      </c>
      <c r="I13" s="16">
        <f>F13-G13</f>
        <v>181513.64999997616</v>
      </c>
    </row>
    <row r="14" spans="2:9" ht="12.75">
      <c r="B14" s="13" t="s">
        <v>14</v>
      </c>
      <c r="C14" s="11"/>
      <c r="D14" s="15">
        <v>1856132</v>
      </c>
      <c r="E14" s="16">
        <v>-1700224.6</v>
      </c>
      <c r="F14" s="16">
        <f aca="true" t="shared" si="2" ref="F14:F19">D14+E14</f>
        <v>155907.3999999999</v>
      </c>
      <c r="G14" s="16">
        <v>155907.4</v>
      </c>
      <c r="H14" s="16">
        <v>155907.4</v>
      </c>
      <c r="I14" s="16">
        <f aca="true" t="shared" si="3" ref="I14:I19">F14-G14</f>
        <v>0</v>
      </c>
    </row>
    <row r="15" spans="2:9" ht="12.75">
      <c r="B15" s="13" t="s">
        <v>15</v>
      </c>
      <c r="C15" s="11"/>
      <c r="D15" s="15">
        <v>222509190</v>
      </c>
      <c r="E15" s="16">
        <v>22325416.98</v>
      </c>
      <c r="F15" s="16">
        <f t="shared" si="2"/>
        <v>244834606.98</v>
      </c>
      <c r="G15" s="16">
        <v>244653491.5</v>
      </c>
      <c r="H15" s="16">
        <v>246275570.9</v>
      </c>
      <c r="I15" s="16">
        <f t="shared" si="3"/>
        <v>181115.47999998927</v>
      </c>
    </row>
    <row r="16" spans="2:9" ht="12.75">
      <c r="B16" s="13" t="s">
        <v>16</v>
      </c>
      <c r="C16" s="11"/>
      <c r="D16" s="15">
        <v>63750835</v>
      </c>
      <c r="E16" s="16">
        <v>1893306.99</v>
      </c>
      <c r="F16" s="16">
        <f t="shared" si="2"/>
        <v>65644141.99</v>
      </c>
      <c r="G16" s="16">
        <v>57181759.46</v>
      </c>
      <c r="H16" s="16">
        <v>43685930.4</v>
      </c>
      <c r="I16" s="16">
        <f t="shared" si="3"/>
        <v>8462382.530000001</v>
      </c>
    </row>
    <row r="17" spans="2:9" ht="12.75">
      <c r="B17" s="13" t="s">
        <v>17</v>
      </c>
      <c r="C17" s="11"/>
      <c r="D17" s="15">
        <v>37782623</v>
      </c>
      <c r="E17" s="16">
        <v>-12454857.01</v>
      </c>
      <c r="F17" s="16">
        <f t="shared" si="2"/>
        <v>25327765.990000002</v>
      </c>
      <c r="G17" s="16">
        <v>25327765.99</v>
      </c>
      <c r="H17" s="16">
        <v>25327765.99</v>
      </c>
      <c r="I17" s="16">
        <f t="shared" si="3"/>
        <v>0</v>
      </c>
    </row>
    <row r="18" spans="2:9" ht="12.75">
      <c r="B18" s="13" t="s">
        <v>18</v>
      </c>
      <c r="C18" s="11"/>
      <c r="D18" s="15">
        <v>5494982</v>
      </c>
      <c r="E18" s="16">
        <v>-5494982</v>
      </c>
      <c r="F18" s="16">
        <f t="shared" si="2"/>
        <v>0</v>
      </c>
      <c r="G18" s="16">
        <v>0</v>
      </c>
      <c r="H18" s="16">
        <v>0</v>
      </c>
      <c r="I18" s="16">
        <f t="shared" si="3"/>
        <v>0</v>
      </c>
    </row>
    <row r="19" spans="2:9" ht="12.75">
      <c r="B19" s="13" t="s">
        <v>19</v>
      </c>
      <c r="C19" s="11"/>
      <c r="D19" s="15">
        <v>6691358</v>
      </c>
      <c r="E19" s="16">
        <v>17535813.28</v>
      </c>
      <c r="F19" s="16">
        <f t="shared" si="2"/>
        <v>24227171.28</v>
      </c>
      <c r="G19" s="16">
        <v>24227171.28</v>
      </c>
      <c r="H19" s="16">
        <v>24227171.28</v>
      </c>
      <c r="I19" s="16">
        <f t="shared" si="3"/>
        <v>0</v>
      </c>
    </row>
    <row r="20" spans="2:9" ht="12.75">
      <c r="B20" s="3" t="s">
        <v>20</v>
      </c>
      <c r="C20" s="9"/>
      <c r="D20" s="15">
        <f aca="true" t="shared" si="4" ref="D20:I20">SUM(D21:D29)</f>
        <v>39089140.1</v>
      </c>
      <c r="E20" s="15">
        <f t="shared" si="4"/>
        <v>42209282.42999999</v>
      </c>
      <c r="F20" s="15">
        <f t="shared" si="4"/>
        <v>81298422.53</v>
      </c>
      <c r="G20" s="15">
        <f t="shared" si="4"/>
        <v>81298422.60000002</v>
      </c>
      <c r="H20" s="15">
        <f t="shared" si="4"/>
        <v>68119416.39</v>
      </c>
      <c r="I20" s="15">
        <f t="shared" si="4"/>
        <v>-0.07000000402331352</v>
      </c>
    </row>
    <row r="21" spans="2:9" ht="12.75">
      <c r="B21" s="13" t="s">
        <v>21</v>
      </c>
      <c r="C21" s="11"/>
      <c r="D21" s="15">
        <v>12805830</v>
      </c>
      <c r="E21" s="16">
        <v>-2734711.56</v>
      </c>
      <c r="F21" s="15">
        <f aca="true" t="shared" si="5" ref="F21:F29">D21+E21</f>
        <v>10071118.44</v>
      </c>
      <c r="G21" s="16">
        <v>10071118.44</v>
      </c>
      <c r="H21" s="16">
        <v>8493287.44</v>
      </c>
      <c r="I21" s="16">
        <f>F21-G21</f>
        <v>0</v>
      </c>
    </row>
    <row r="22" spans="2:9" ht="12.75">
      <c r="B22" s="13" t="s">
        <v>22</v>
      </c>
      <c r="C22" s="11"/>
      <c r="D22" s="15">
        <v>3739826</v>
      </c>
      <c r="E22" s="16">
        <v>5391155.72</v>
      </c>
      <c r="F22" s="15">
        <f t="shared" si="5"/>
        <v>9130981.719999999</v>
      </c>
      <c r="G22" s="16">
        <v>9130981.8</v>
      </c>
      <c r="H22" s="16">
        <v>7174779.55</v>
      </c>
      <c r="I22" s="16">
        <f aca="true" t="shared" si="6" ref="I22:I84">F22-G22</f>
        <v>-0.08000000193715096</v>
      </c>
    </row>
    <row r="23" spans="2:9" ht="12.75">
      <c r="B23" s="13" t="s">
        <v>23</v>
      </c>
      <c r="C23" s="11"/>
      <c r="D23" s="15">
        <v>0</v>
      </c>
      <c r="E23" s="16">
        <v>6776.48</v>
      </c>
      <c r="F23" s="15">
        <f t="shared" si="5"/>
        <v>6776.48</v>
      </c>
      <c r="G23" s="16">
        <v>6776.48</v>
      </c>
      <c r="H23" s="16">
        <v>6776.48</v>
      </c>
      <c r="I23" s="16">
        <f t="shared" si="6"/>
        <v>0</v>
      </c>
    </row>
    <row r="24" spans="2:9" ht="12.75">
      <c r="B24" s="13" t="s">
        <v>24</v>
      </c>
      <c r="C24" s="11"/>
      <c r="D24" s="15">
        <v>2772430</v>
      </c>
      <c r="E24" s="16">
        <v>15982717.44</v>
      </c>
      <c r="F24" s="15">
        <f t="shared" si="5"/>
        <v>18755147.439999998</v>
      </c>
      <c r="G24" s="16">
        <v>18755147.43</v>
      </c>
      <c r="H24" s="16">
        <v>14255135.78</v>
      </c>
      <c r="I24" s="16">
        <f t="shared" si="6"/>
        <v>0.009999997913837433</v>
      </c>
    </row>
    <row r="25" spans="2:9" ht="12.75">
      <c r="B25" s="13" t="s">
        <v>25</v>
      </c>
      <c r="C25" s="11"/>
      <c r="D25" s="15">
        <v>621637</v>
      </c>
      <c r="E25" s="16">
        <v>638217.96</v>
      </c>
      <c r="F25" s="15">
        <f t="shared" si="5"/>
        <v>1259854.96</v>
      </c>
      <c r="G25" s="16">
        <v>1259854.96</v>
      </c>
      <c r="H25" s="16">
        <v>1014016.3</v>
      </c>
      <c r="I25" s="16">
        <f t="shared" si="6"/>
        <v>0</v>
      </c>
    </row>
    <row r="26" spans="2:9" ht="12.75">
      <c r="B26" s="13" t="s">
        <v>26</v>
      </c>
      <c r="C26" s="11"/>
      <c r="D26" s="15">
        <v>16107255</v>
      </c>
      <c r="E26" s="16">
        <v>17806647.59</v>
      </c>
      <c r="F26" s="15">
        <f t="shared" si="5"/>
        <v>33913902.59</v>
      </c>
      <c r="G26" s="16">
        <v>33913902.59</v>
      </c>
      <c r="H26" s="16">
        <v>31015189.16</v>
      </c>
      <c r="I26" s="16">
        <f t="shared" si="6"/>
        <v>0</v>
      </c>
    </row>
    <row r="27" spans="2:9" ht="12.75">
      <c r="B27" s="13" t="s">
        <v>27</v>
      </c>
      <c r="C27" s="11"/>
      <c r="D27" s="15">
        <v>936673</v>
      </c>
      <c r="E27" s="16">
        <v>1833926</v>
      </c>
      <c r="F27" s="15">
        <f t="shared" si="5"/>
        <v>2770599</v>
      </c>
      <c r="G27" s="16">
        <v>2770599</v>
      </c>
      <c r="H27" s="16">
        <v>1841388.46</v>
      </c>
      <c r="I27" s="16">
        <f t="shared" si="6"/>
        <v>0</v>
      </c>
    </row>
    <row r="28" spans="2:9" ht="12.75">
      <c r="B28" s="13" t="s">
        <v>28</v>
      </c>
      <c r="C28" s="11"/>
      <c r="D28" s="15">
        <v>0</v>
      </c>
      <c r="E28" s="16">
        <v>76029.11</v>
      </c>
      <c r="F28" s="15">
        <f t="shared" si="5"/>
        <v>76029.11</v>
      </c>
      <c r="G28" s="16">
        <v>76029.11</v>
      </c>
      <c r="H28" s="16">
        <v>76029.11</v>
      </c>
      <c r="I28" s="16">
        <f t="shared" si="6"/>
        <v>0</v>
      </c>
    </row>
    <row r="29" spans="2:9" ht="12.75">
      <c r="B29" s="13" t="s">
        <v>29</v>
      </c>
      <c r="C29" s="11"/>
      <c r="D29" s="15">
        <v>2105489.1</v>
      </c>
      <c r="E29" s="16">
        <v>3208523.69</v>
      </c>
      <c r="F29" s="15">
        <f t="shared" si="5"/>
        <v>5314012.79</v>
      </c>
      <c r="G29" s="16">
        <v>5314012.79</v>
      </c>
      <c r="H29" s="16">
        <v>4242814.11</v>
      </c>
      <c r="I29" s="16">
        <f t="shared" si="6"/>
        <v>0</v>
      </c>
    </row>
    <row r="30" spans="2:9" ht="12.75">
      <c r="B30" s="3" t="s">
        <v>30</v>
      </c>
      <c r="C30" s="9"/>
      <c r="D30" s="15">
        <f aca="true" t="shared" si="7" ref="D30:I30">SUM(D31:D39)</f>
        <v>113063777.99000001</v>
      </c>
      <c r="E30" s="15">
        <f t="shared" si="7"/>
        <v>159643340.03</v>
      </c>
      <c r="F30" s="15">
        <f t="shared" si="7"/>
        <v>272707118.02000004</v>
      </c>
      <c r="G30" s="15">
        <f t="shared" si="7"/>
        <v>272698185.85</v>
      </c>
      <c r="H30" s="15">
        <f t="shared" si="7"/>
        <v>236522755.4</v>
      </c>
      <c r="I30" s="15">
        <f t="shared" si="7"/>
        <v>8932.17000000365</v>
      </c>
    </row>
    <row r="31" spans="2:9" ht="12.75">
      <c r="B31" s="13" t="s">
        <v>31</v>
      </c>
      <c r="C31" s="11"/>
      <c r="D31" s="15">
        <v>43545987</v>
      </c>
      <c r="E31" s="16">
        <v>36816441.27</v>
      </c>
      <c r="F31" s="15">
        <f aca="true" t="shared" si="8" ref="F31:F39">D31+E31</f>
        <v>80362428.27000001</v>
      </c>
      <c r="G31" s="16">
        <v>80353496.18</v>
      </c>
      <c r="H31" s="16">
        <v>74732209.66</v>
      </c>
      <c r="I31" s="16">
        <f t="shared" si="6"/>
        <v>8932.090000003576</v>
      </c>
    </row>
    <row r="32" spans="2:9" ht="12.75">
      <c r="B32" s="13" t="s">
        <v>32</v>
      </c>
      <c r="C32" s="11"/>
      <c r="D32" s="15">
        <v>4956860</v>
      </c>
      <c r="E32" s="16">
        <v>27759729.47</v>
      </c>
      <c r="F32" s="15">
        <f t="shared" si="8"/>
        <v>32716589.47</v>
      </c>
      <c r="G32" s="16">
        <v>32716589.41</v>
      </c>
      <c r="H32" s="16">
        <v>29430147.28</v>
      </c>
      <c r="I32" s="16">
        <f t="shared" si="6"/>
        <v>0.05999999865889549</v>
      </c>
    </row>
    <row r="33" spans="2:9" ht="12.75">
      <c r="B33" s="13" t="s">
        <v>33</v>
      </c>
      <c r="C33" s="11"/>
      <c r="D33" s="15">
        <v>5364482</v>
      </c>
      <c r="E33" s="16">
        <v>6270912.16</v>
      </c>
      <c r="F33" s="15">
        <f t="shared" si="8"/>
        <v>11635394.16</v>
      </c>
      <c r="G33" s="16">
        <v>11635394.17</v>
      </c>
      <c r="H33" s="16">
        <v>11238561.57</v>
      </c>
      <c r="I33" s="16">
        <f t="shared" si="6"/>
        <v>-0.009999999776482582</v>
      </c>
    </row>
    <row r="34" spans="2:9" ht="12.75">
      <c r="B34" s="13" t="s">
        <v>34</v>
      </c>
      <c r="C34" s="11"/>
      <c r="D34" s="15">
        <v>820223</v>
      </c>
      <c r="E34" s="16">
        <v>5021581.68</v>
      </c>
      <c r="F34" s="15">
        <f t="shared" si="8"/>
        <v>5841804.68</v>
      </c>
      <c r="G34" s="16">
        <v>5841804.68</v>
      </c>
      <c r="H34" s="16">
        <v>4382311.11</v>
      </c>
      <c r="I34" s="16">
        <f t="shared" si="6"/>
        <v>0</v>
      </c>
    </row>
    <row r="35" spans="2:9" ht="12.75">
      <c r="B35" s="13" t="s">
        <v>35</v>
      </c>
      <c r="C35" s="11"/>
      <c r="D35" s="15">
        <v>1838279.99</v>
      </c>
      <c r="E35" s="16">
        <v>25698111.63</v>
      </c>
      <c r="F35" s="15">
        <f t="shared" si="8"/>
        <v>27536391.619999997</v>
      </c>
      <c r="G35" s="16">
        <v>27536391.62</v>
      </c>
      <c r="H35" s="16">
        <v>14153575.55</v>
      </c>
      <c r="I35" s="16">
        <f t="shared" si="6"/>
        <v>0</v>
      </c>
    </row>
    <row r="36" spans="2:9" ht="12.75">
      <c r="B36" s="13" t="s">
        <v>36</v>
      </c>
      <c r="C36" s="11"/>
      <c r="D36" s="15">
        <v>11311407</v>
      </c>
      <c r="E36" s="16">
        <v>9834019.3</v>
      </c>
      <c r="F36" s="15">
        <f t="shared" si="8"/>
        <v>21145426.3</v>
      </c>
      <c r="G36" s="16">
        <v>21145426.27</v>
      </c>
      <c r="H36" s="16">
        <v>17245448.3</v>
      </c>
      <c r="I36" s="16">
        <f t="shared" si="6"/>
        <v>0.030000001192092896</v>
      </c>
    </row>
    <row r="37" spans="2:9" ht="12.75">
      <c r="B37" s="13" t="s">
        <v>37</v>
      </c>
      <c r="C37" s="11"/>
      <c r="D37" s="15">
        <v>1743564</v>
      </c>
      <c r="E37" s="16">
        <v>3800637.97</v>
      </c>
      <c r="F37" s="15">
        <f t="shared" si="8"/>
        <v>5544201.970000001</v>
      </c>
      <c r="G37" s="16">
        <v>5544201.97</v>
      </c>
      <c r="H37" s="16">
        <v>5368204.08</v>
      </c>
      <c r="I37" s="16">
        <f t="shared" si="6"/>
        <v>0</v>
      </c>
    </row>
    <row r="38" spans="2:9" ht="12.75">
      <c r="B38" s="13" t="s">
        <v>38</v>
      </c>
      <c r="C38" s="11"/>
      <c r="D38" s="15">
        <v>28109270</v>
      </c>
      <c r="E38" s="16">
        <v>1078373.59</v>
      </c>
      <c r="F38" s="15">
        <f t="shared" si="8"/>
        <v>29187643.59</v>
      </c>
      <c r="G38" s="16">
        <v>29187643.59</v>
      </c>
      <c r="H38" s="16">
        <v>26217437.88</v>
      </c>
      <c r="I38" s="16">
        <f t="shared" si="6"/>
        <v>0</v>
      </c>
    </row>
    <row r="39" spans="2:9" ht="12.75">
      <c r="B39" s="13" t="s">
        <v>39</v>
      </c>
      <c r="C39" s="11"/>
      <c r="D39" s="15">
        <v>15373705</v>
      </c>
      <c r="E39" s="16">
        <v>43363532.96</v>
      </c>
      <c r="F39" s="15">
        <f t="shared" si="8"/>
        <v>58737237.96</v>
      </c>
      <c r="G39" s="16">
        <v>58737237.96</v>
      </c>
      <c r="H39" s="16">
        <v>53754859.97</v>
      </c>
      <c r="I39" s="16">
        <f t="shared" si="6"/>
        <v>0</v>
      </c>
    </row>
    <row r="40" spans="2:9" ht="25.5" customHeight="1">
      <c r="B40" s="42" t="s">
        <v>40</v>
      </c>
      <c r="C40" s="43"/>
      <c r="D40" s="15">
        <f aca="true" t="shared" si="9" ref="D40:I40">SUM(D41:D49)</f>
        <v>253227296</v>
      </c>
      <c r="E40" s="15">
        <f t="shared" si="9"/>
        <v>-121883263.49</v>
      </c>
      <c r="F40" s="15">
        <f>SUM(F41:F49)</f>
        <v>131344032.51</v>
      </c>
      <c r="G40" s="15">
        <f t="shared" si="9"/>
        <v>131344032.51</v>
      </c>
      <c r="H40" s="15">
        <f t="shared" si="9"/>
        <v>126904566.28</v>
      </c>
      <c r="I40" s="15">
        <f t="shared" si="9"/>
        <v>0</v>
      </c>
    </row>
    <row r="41" spans="2:9" ht="12.75">
      <c r="B41" s="13" t="s">
        <v>41</v>
      </c>
      <c r="C41" s="11"/>
      <c r="D41" s="15">
        <v>219078627</v>
      </c>
      <c r="E41" s="16">
        <v>-108601885.77</v>
      </c>
      <c r="F41" s="15">
        <f>D41+E41</f>
        <v>110476741.23</v>
      </c>
      <c r="G41" s="16">
        <v>110476741.23</v>
      </c>
      <c r="H41" s="16">
        <v>106208701.14</v>
      </c>
      <c r="I41" s="16">
        <f t="shared" si="6"/>
        <v>0</v>
      </c>
    </row>
    <row r="42" spans="2:9" ht="12.75">
      <c r="B42" s="13" t="s">
        <v>42</v>
      </c>
      <c r="C42" s="11"/>
      <c r="D42" s="15"/>
      <c r="E42" s="16"/>
      <c r="F42" s="15">
        <f aca="true" t="shared" si="10" ref="F42:F84">D42+E42</f>
        <v>0</v>
      </c>
      <c r="G42" s="16"/>
      <c r="H42" s="16"/>
      <c r="I42" s="16">
        <f t="shared" si="6"/>
        <v>0</v>
      </c>
    </row>
    <row r="43" spans="2:9" ht="12.75">
      <c r="B43" s="13" t="s">
        <v>43</v>
      </c>
      <c r="C43" s="11"/>
      <c r="D43" s="15">
        <v>10000000</v>
      </c>
      <c r="E43" s="16">
        <v>-10000000</v>
      </c>
      <c r="F43" s="15">
        <f t="shared" si="10"/>
        <v>0</v>
      </c>
      <c r="G43" s="16">
        <v>0</v>
      </c>
      <c r="H43" s="16">
        <v>0</v>
      </c>
      <c r="I43" s="16">
        <f t="shared" si="6"/>
        <v>0</v>
      </c>
    </row>
    <row r="44" spans="2:9" ht="12.75">
      <c r="B44" s="13" t="s">
        <v>44</v>
      </c>
      <c r="C44" s="11"/>
      <c r="D44" s="15">
        <v>18372788</v>
      </c>
      <c r="E44" s="16">
        <v>-3219427.5</v>
      </c>
      <c r="F44" s="15">
        <f t="shared" si="10"/>
        <v>15153360.5</v>
      </c>
      <c r="G44" s="16">
        <v>15153360.5</v>
      </c>
      <c r="H44" s="16">
        <v>14981934.36</v>
      </c>
      <c r="I44" s="16">
        <f t="shared" si="6"/>
        <v>0</v>
      </c>
    </row>
    <row r="45" spans="2:9" ht="12.75">
      <c r="B45" s="13" t="s">
        <v>45</v>
      </c>
      <c r="C45" s="11"/>
      <c r="D45" s="15">
        <v>5775881</v>
      </c>
      <c r="E45" s="16">
        <v>-61950.22</v>
      </c>
      <c r="F45" s="15">
        <f t="shared" si="10"/>
        <v>5713930.78</v>
      </c>
      <c r="G45" s="16">
        <v>5713930.78</v>
      </c>
      <c r="H45" s="16">
        <v>5713930.78</v>
      </c>
      <c r="I45" s="16">
        <f t="shared" si="6"/>
        <v>0</v>
      </c>
    </row>
    <row r="46" spans="2:9" ht="12.75">
      <c r="B46" s="13" t="s">
        <v>46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47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48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13" t="s">
        <v>49</v>
      </c>
      <c r="C49" s="11"/>
      <c r="D49" s="15"/>
      <c r="E49" s="16"/>
      <c r="F49" s="15">
        <f t="shared" si="10"/>
        <v>0</v>
      </c>
      <c r="G49" s="16"/>
      <c r="H49" s="16"/>
      <c r="I49" s="16">
        <f t="shared" si="6"/>
        <v>0</v>
      </c>
    </row>
    <row r="50" spans="2:9" ht="12.75">
      <c r="B50" s="42" t="s">
        <v>50</v>
      </c>
      <c r="C50" s="43"/>
      <c r="D50" s="15">
        <f aca="true" t="shared" si="11" ref="D50:I50">SUM(D51:D59)</f>
        <v>2240000</v>
      </c>
      <c r="E50" s="15">
        <f t="shared" si="11"/>
        <v>2975014.84</v>
      </c>
      <c r="F50" s="15">
        <f t="shared" si="11"/>
        <v>5215014.84</v>
      </c>
      <c r="G50" s="15">
        <f t="shared" si="11"/>
        <v>5215014.84</v>
      </c>
      <c r="H50" s="15">
        <f t="shared" si="11"/>
        <v>4278981.390000001</v>
      </c>
      <c r="I50" s="15">
        <f t="shared" si="11"/>
        <v>0</v>
      </c>
    </row>
    <row r="51" spans="2:9" ht="12.75">
      <c r="B51" s="13" t="s">
        <v>51</v>
      </c>
      <c r="C51" s="11"/>
      <c r="D51" s="15">
        <v>0</v>
      </c>
      <c r="E51" s="16">
        <v>1533613.2</v>
      </c>
      <c r="F51" s="15">
        <f t="shared" si="10"/>
        <v>1533613.2</v>
      </c>
      <c r="G51" s="16">
        <v>1533613.2</v>
      </c>
      <c r="H51" s="16">
        <v>1419886.11</v>
      </c>
      <c r="I51" s="16">
        <f t="shared" si="6"/>
        <v>0</v>
      </c>
    </row>
    <row r="52" spans="2:9" ht="12.75">
      <c r="B52" s="13" t="s">
        <v>52</v>
      </c>
      <c r="C52" s="11"/>
      <c r="D52" s="15">
        <v>0</v>
      </c>
      <c r="E52" s="16">
        <v>150613.24</v>
      </c>
      <c r="F52" s="15">
        <f t="shared" si="10"/>
        <v>150613.24</v>
      </c>
      <c r="G52" s="16">
        <v>150613.24</v>
      </c>
      <c r="H52" s="16">
        <v>139593.24</v>
      </c>
      <c r="I52" s="16">
        <f t="shared" si="6"/>
        <v>0</v>
      </c>
    </row>
    <row r="53" spans="2:9" ht="12.75">
      <c r="B53" s="13" t="s">
        <v>53</v>
      </c>
      <c r="C53" s="11"/>
      <c r="D53" s="15">
        <v>100000</v>
      </c>
      <c r="E53" s="16">
        <v>-100000</v>
      </c>
      <c r="F53" s="15">
        <f t="shared" si="10"/>
        <v>0</v>
      </c>
      <c r="G53" s="16">
        <v>0</v>
      </c>
      <c r="H53" s="16">
        <v>0</v>
      </c>
      <c r="I53" s="16">
        <f t="shared" si="6"/>
        <v>0</v>
      </c>
    </row>
    <row r="54" spans="2:9" ht="12.75">
      <c r="B54" s="13" t="s">
        <v>54</v>
      </c>
      <c r="C54" s="11"/>
      <c r="D54" s="15">
        <v>2140000</v>
      </c>
      <c r="E54" s="16">
        <v>-1993800</v>
      </c>
      <c r="F54" s="15">
        <f t="shared" si="10"/>
        <v>146200</v>
      </c>
      <c r="G54" s="16">
        <v>146200</v>
      </c>
      <c r="H54" s="16">
        <v>146200</v>
      </c>
      <c r="I54" s="16">
        <f t="shared" si="6"/>
        <v>0</v>
      </c>
    </row>
    <row r="55" spans="2:9" ht="12.75">
      <c r="B55" s="13" t="s">
        <v>55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56</v>
      </c>
      <c r="C56" s="11"/>
      <c r="D56" s="15">
        <v>0</v>
      </c>
      <c r="E56" s="16">
        <v>2012117</v>
      </c>
      <c r="F56" s="15">
        <f t="shared" si="10"/>
        <v>2012117</v>
      </c>
      <c r="G56" s="16">
        <v>2012117</v>
      </c>
      <c r="H56" s="16">
        <v>1791415.64</v>
      </c>
      <c r="I56" s="16">
        <f t="shared" si="6"/>
        <v>0</v>
      </c>
    </row>
    <row r="57" spans="2:9" ht="12.75">
      <c r="B57" s="13" t="s">
        <v>57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58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13" t="s">
        <v>59</v>
      </c>
      <c r="C59" s="11"/>
      <c r="D59" s="15">
        <v>0</v>
      </c>
      <c r="E59" s="16">
        <v>1372471.4</v>
      </c>
      <c r="F59" s="15">
        <f t="shared" si="10"/>
        <v>1372471.4</v>
      </c>
      <c r="G59" s="16">
        <v>1372471.4</v>
      </c>
      <c r="H59" s="16">
        <v>781886.4</v>
      </c>
      <c r="I59" s="16">
        <f t="shared" si="6"/>
        <v>0</v>
      </c>
    </row>
    <row r="60" spans="2:9" ht="12.75">
      <c r="B60" s="3" t="s">
        <v>60</v>
      </c>
      <c r="C60" s="9"/>
      <c r="D60" s="15">
        <f>SUM(D61:D63)</f>
        <v>0</v>
      </c>
      <c r="E60" s="15">
        <f>SUM(E61:E63)</f>
        <v>0</v>
      </c>
      <c r="F60" s="15">
        <f>SUM(F61:F63)</f>
        <v>0</v>
      </c>
      <c r="G60" s="15">
        <f>SUM(G61:G63)</f>
        <v>0</v>
      </c>
      <c r="H60" s="15">
        <f>SUM(H61:H63)</f>
        <v>0</v>
      </c>
      <c r="I60" s="16">
        <f t="shared" si="6"/>
        <v>0</v>
      </c>
    </row>
    <row r="61" spans="2:9" ht="12.75">
      <c r="B61" s="13" t="s">
        <v>61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62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13" t="s">
        <v>63</v>
      </c>
      <c r="C63" s="11"/>
      <c r="D63" s="15"/>
      <c r="E63" s="16"/>
      <c r="F63" s="15">
        <f t="shared" si="10"/>
        <v>0</v>
      </c>
      <c r="G63" s="16"/>
      <c r="H63" s="16"/>
      <c r="I63" s="16">
        <f t="shared" si="6"/>
        <v>0</v>
      </c>
    </row>
    <row r="64" spans="2:9" ht="12.75">
      <c r="B64" s="42" t="s">
        <v>64</v>
      </c>
      <c r="C64" s="43"/>
      <c r="D64" s="15">
        <f>SUM(D65:D72)</f>
        <v>0</v>
      </c>
      <c r="E64" s="15">
        <f>SUM(E65:E72)</f>
        <v>0</v>
      </c>
      <c r="F64" s="15">
        <f>F65+F66+F67+F68+F69+F71+F72</f>
        <v>0</v>
      </c>
      <c r="G64" s="15">
        <f>SUM(G65:G72)</f>
        <v>0</v>
      </c>
      <c r="H64" s="15">
        <f>SUM(H65:H72)</f>
        <v>0</v>
      </c>
      <c r="I64" s="16">
        <f t="shared" si="6"/>
        <v>0</v>
      </c>
    </row>
    <row r="65" spans="2:9" ht="12.75">
      <c r="B65" s="13" t="s">
        <v>65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66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67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68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69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70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71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13" t="s">
        <v>72</v>
      </c>
      <c r="C72" s="11"/>
      <c r="D72" s="15"/>
      <c r="E72" s="16"/>
      <c r="F72" s="15">
        <f t="shared" si="10"/>
        <v>0</v>
      </c>
      <c r="G72" s="16"/>
      <c r="H72" s="16"/>
      <c r="I72" s="16">
        <f t="shared" si="6"/>
        <v>0</v>
      </c>
    </row>
    <row r="73" spans="2:9" ht="12.75">
      <c r="B73" s="3" t="s">
        <v>73</v>
      </c>
      <c r="C73" s="9"/>
      <c r="D73" s="15">
        <f>SUM(D74:D76)</f>
        <v>0</v>
      </c>
      <c r="E73" s="15">
        <f>SUM(E74:E76)</f>
        <v>0</v>
      </c>
      <c r="F73" s="15">
        <f>SUM(F74:F76)</f>
        <v>0</v>
      </c>
      <c r="G73" s="15">
        <f>SUM(G74:G76)</f>
        <v>0</v>
      </c>
      <c r="H73" s="15">
        <f>SUM(H74:H76)</f>
        <v>0</v>
      </c>
      <c r="I73" s="16">
        <f t="shared" si="6"/>
        <v>0</v>
      </c>
    </row>
    <row r="74" spans="2:9" ht="12.75">
      <c r="B74" s="13" t="s">
        <v>74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75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13" t="s">
        <v>76</v>
      </c>
      <c r="C76" s="11"/>
      <c r="D76" s="15"/>
      <c r="E76" s="16"/>
      <c r="F76" s="15">
        <f t="shared" si="10"/>
        <v>0</v>
      </c>
      <c r="G76" s="16"/>
      <c r="H76" s="16"/>
      <c r="I76" s="16">
        <f t="shared" si="6"/>
        <v>0</v>
      </c>
    </row>
    <row r="77" spans="2:9" ht="12.75">
      <c r="B77" s="3" t="s">
        <v>77</v>
      </c>
      <c r="C77" s="9"/>
      <c r="D77" s="15">
        <f>SUM(D78:D84)</f>
        <v>40181683</v>
      </c>
      <c r="E77" s="15">
        <f>SUM(E78:E84)</f>
        <v>119466643.75</v>
      </c>
      <c r="F77" s="15">
        <f>SUM(F78:F84)</f>
        <v>159648326.75</v>
      </c>
      <c r="G77" s="15">
        <f>SUM(G78:G84)</f>
        <v>159648326.75</v>
      </c>
      <c r="H77" s="15">
        <f>SUM(H78:H84)</f>
        <v>159648326.75</v>
      </c>
      <c r="I77" s="16">
        <f t="shared" si="6"/>
        <v>0</v>
      </c>
    </row>
    <row r="78" spans="2:9" ht="12.75">
      <c r="B78" s="13" t="s">
        <v>78</v>
      </c>
      <c r="C78" s="11"/>
      <c r="D78" s="15">
        <v>5508455</v>
      </c>
      <c r="E78" s="16">
        <v>-159220.87</v>
      </c>
      <c r="F78" s="15">
        <f t="shared" si="10"/>
        <v>5349234.13</v>
      </c>
      <c r="G78" s="16">
        <v>5349234.13</v>
      </c>
      <c r="H78" s="16">
        <v>5349234.13</v>
      </c>
      <c r="I78" s="16">
        <f t="shared" si="6"/>
        <v>0</v>
      </c>
    </row>
    <row r="79" spans="2:9" ht="12.75">
      <c r="B79" s="13" t="s">
        <v>79</v>
      </c>
      <c r="C79" s="11"/>
      <c r="D79" s="15">
        <v>29606167</v>
      </c>
      <c r="E79" s="16">
        <v>-5748429.5</v>
      </c>
      <c r="F79" s="15">
        <f t="shared" si="10"/>
        <v>23857737.5</v>
      </c>
      <c r="G79" s="16">
        <v>23857737.5</v>
      </c>
      <c r="H79" s="16">
        <v>23857737.5</v>
      </c>
      <c r="I79" s="16">
        <f t="shared" si="6"/>
        <v>0</v>
      </c>
    </row>
    <row r="80" spans="2:9" ht="12.75">
      <c r="B80" s="13" t="s">
        <v>80</v>
      </c>
      <c r="C80" s="11"/>
      <c r="D80" s="15">
        <v>1200000</v>
      </c>
      <c r="E80" s="16">
        <v>-71894.49</v>
      </c>
      <c r="F80" s="15">
        <f t="shared" si="10"/>
        <v>1128105.51</v>
      </c>
      <c r="G80" s="16">
        <v>1128105.51</v>
      </c>
      <c r="H80" s="16">
        <v>1128105.51</v>
      </c>
      <c r="I80" s="16">
        <f t="shared" si="6"/>
        <v>0</v>
      </c>
    </row>
    <row r="81" spans="2:9" ht="12.75">
      <c r="B81" s="13" t="s">
        <v>81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82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83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13" t="s">
        <v>84</v>
      </c>
      <c r="C84" s="11"/>
      <c r="D84" s="15">
        <v>3867061</v>
      </c>
      <c r="E84" s="16">
        <v>125446188.61</v>
      </c>
      <c r="F84" s="15">
        <f t="shared" si="10"/>
        <v>129313249.61</v>
      </c>
      <c r="G84" s="16">
        <v>129313249.61</v>
      </c>
      <c r="H84" s="16">
        <v>129313249.61</v>
      </c>
      <c r="I84" s="16">
        <f t="shared" si="6"/>
        <v>0</v>
      </c>
    </row>
    <row r="85" spans="2:9" ht="12.75">
      <c r="B85" s="22"/>
      <c r="C85" s="23"/>
      <c r="D85" s="24"/>
      <c r="E85" s="25"/>
      <c r="F85" s="25"/>
      <c r="G85" s="25"/>
      <c r="H85" s="25"/>
      <c r="I85" s="25"/>
    </row>
    <row r="86" spans="2:9" ht="12.75">
      <c r="B86" s="19" t="s">
        <v>85</v>
      </c>
      <c r="C86" s="20"/>
      <c r="D86" s="21">
        <f aca="true" t="shared" si="12" ref="D86:I86">D87+D105+D95+D115+D125+D135+D139+D148+D152</f>
        <v>357441824</v>
      </c>
      <c r="E86" s="21">
        <f>E87+E105+E95+E115+E125+E135+E139+E148+E152</f>
        <v>85724847.73</v>
      </c>
      <c r="F86" s="21">
        <f t="shared" si="12"/>
        <v>443166671.73</v>
      </c>
      <c r="G86" s="21">
        <f>G87+G105+G95+G115+G125+G135+G139+G148+G152</f>
        <v>442280802.93999994</v>
      </c>
      <c r="H86" s="21">
        <f>H87+H105+H95+H115+H125+H135+H139+H148+H152</f>
        <v>381442285.45</v>
      </c>
      <c r="I86" s="21">
        <f t="shared" si="12"/>
        <v>885868.7900000094</v>
      </c>
    </row>
    <row r="87" spans="2:9" ht="12.75">
      <c r="B87" s="3" t="s">
        <v>12</v>
      </c>
      <c r="C87" s="9"/>
      <c r="D87" s="15">
        <f>SUM(D88:D94)</f>
        <v>41133464</v>
      </c>
      <c r="E87" s="15">
        <f>SUM(E88:E94)</f>
        <v>30079346.6</v>
      </c>
      <c r="F87" s="15">
        <f>SUM(F88:F94)</f>
        <v>71212810.6</v>
      </c>
      <c r="G87" s="15">
        <f>SUM(G88:G94)</f>
        <v>71212810.6</v>
      </c>
      <c r="H87" s="15">
        <f>SUM(H88:H94)</f>
        <v>71212810.6</v>
      </c>
      <c r="I87" s="16">
        <f aca="true" t="shared" si="13" ref="I87:I150">F87-G87</f>
        <v>0</v>
      </c>
    </row>
    <row r="88" spans="2:9" ht="12.75">
      <c r="B88" s="13" t="s">
        <v>13</v>
      </c>
      <c r="C88" s="11"/>
      <c r="D88" s="15">
        <v>16089868</v>
      </c>
      <c r="E88" s="16">
        <v>26159503.68</v>
      </c>
      <c r="F88" s="15">
        <f aca="true" t="shared" si="14" ref="F88:F104">D88+E88</f>
        <v>42249371.68</v>
      </c>
      <c r="G88" s="16">
        <v>42249371.68</v>
      </c>
      <c r="H88" s="16">
        <v>42249371.68</v>
      </c>
      <c r="I88" s="16">
        <f t="shared" si="13"/>
        <v>0</v>
      </c>
    </row>
    <row r="89" spans="2:9" ht="12.75">
      <c r="B89" s="13" t="s">
        <v>14</v>
      </c>
      <c r="C89" s="11"/>
      <c r="D89" s="15">
        <v>2000000</v>
      </c>
      <c r="E89" s="16">
        <v>-265933.38</v>
      </c>
      <c r="F89" s="15">
        <f t="shared" si="14"/>
        <v>1734066.62</v>
      </c>
      <c r="G89" s="16">
        <v>1734066.62</v>
      </c>
      <c r="H89" s="16">
        <v>1734066.62</v>
      </c>
      <c r="I89" s="16">
        <f t="shared" si="13"/>
        <v>0</v>
      </c>
    </row>
    <row r="90" spans="2:9" ht="12.75">
      <c r="B90" s="13" t="s">
        <v>15</v>
      </c>
      <c r="C90" s="11"/>
      <c r="D90" s="15">
        <v>0</v>
      </c>
      <c r="E90" s="16">
        <v>14750577.29</v>
      </c>
      <c r="F90" s="15">
        <f t="shared" si="14"/>
        <v>14750577.29</v>
      </c>
      <c r="G90" s="16">
        <v>14750577.29</v>
      </c>
      <c r="H90" s="16">
        <v>14750577.29</v>
      </c>
      <c r="I90" s="16">
        <f t="shared" si="13"/>
        <v>0</v>
      </c>
    </row>
    <row r="91" spans="2:9" ht="12.75">
      <c r="B91" s="13" t="s">
        <v>16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17</v>
      </c>
      <c r="C92" s="11"/>
      <c r="D92" s="15">
        <v>23043596</v>
      </c>
      <c r="E92" s="16">
        <v>-21117991.3</v>
      </c>
      <c r="F92" s="15">
        <f t="shared" si="14"/>
        <v>1925604.6999999993</v>
      </c>
      <c r="G92" s="16">
        <v>1925604.7</v>
      </c>
      <c r="H92" s="16">
        <v>1925604.7</v>
      </c>
      <c r="I92" s="16">
        <f t="shared" si="13"/>
        <v>0</v>
      </c>
    </row>
    <row r="93" spans="2:9" ht="12.75">
      <c r="B93" s="13" t="s">
        <v>18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13" t="s">
        <v>19</v>
      </c>
      <c r="C94" s="11"/>
      <c r="D94" s="15">
        <v>0</v>
      </c>
      <c r="E94" s="16">
        <v>10553190.31</v>
      </c>
      <c r="F94" s="15">
        <f t="shared" si="14"/>
        <v>10553190.31</v>
      </c>
      <c r="G94" s="16">
        <v>10553190.31</v>
      </c>
      <c r="H94" s="16">
        <v>10553190.31</v>
      </c>
      <c r="I94" s="16">
        <f t="shared" si="13"/>
        <v>0</v>
      </c>
    </row>
    <row r="95" spans="2:9" ht="12.75">
      <c r="B95" s="3" t="s">
        <v>20</v>
      </c>
      <c r="C95" s="9"/>
      <c r="D95" s="15">
        <f>SUM(D96:D104)</f>
        <v>22569978</v>
      </c>
      <c r="E95" s="15">
        <f>SUM(E96:E104)</f>
        <v>7890034.35</v>
      </c>
      <c r="F95" s="15">
        <f>SUM(F96:F104)</f>
        <v>30460012.349999998</v>
      </c>
      <c r="G95" s="15">
        <f>SUM(G96:G104)</f>
        <v>30447317.83</v>
      </c>
      <c r="H95" s="15">
        <f>SUM(H96:H104)</f>
        <v>25604493.4</v>
      </c>
      <c r="I95" s="16">
        <f t="shared" si="13"/>
        <v>12694.519999999553</v>
      </c>
    </row>
    <row r="96" spans="2:9" ht="12.75">
      <c r="B96" s="13" t="s">
        <v>21</v>
      </c>
      <c r="C96" s="11"/>
      <c r="D96" s="15">
        <v>4300000</v>
      </c>
      <c r="E96" s="16">
        <v>-1809330.87</v>
      </c>
      <c r="F96" s="15">
        <f t="shared" si="14"/>
        <v>2490669.13</v>
      </c>
      <c r="G96" s="16">
        <v>2489573.29</v>
      </c>
      <c r="H96" s="16">
        <v>2482524.55</v>
      </c>
      <c r="I96" s="16">
        <f t="shared" si="13"/>
        <v>1095.839999999851</v>
      </c>
    </row>
    <row r="97" spans="2:9" ht="12.75">
      <c r="B97" s="13" t="s">
        <v>22</v>
      </c>
      <c r="C97" s="11"/>
      <c r="D97" s="15">
        <v>1264000</v>
      </c>
      <c r="E97" s="16">
        <v>-1165449.3</v>
      </c>
      <c r="F97" s="15">
        <f t="shared" si="14"/>
        <v>98550.69999999995</v>
      </c>
      <c r="G97" s="16">
        <v>98550.7</v>
      </c>
      <c r="H97" s="16">
        <v>98550.7</v>
      </c>
      <c r="I97" s="16">
        <f t="shared" si="13"/>
        <v>0</v>
      </c>
    </row>
    <row r="98" spans="2:9" ht="12.75">
      <c r="B98" s="13" t="s">
        <v>23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24</v>
      </c>
      <c r="C99" s="11"/>
      <c r="D99" s="15">
        <v>8045978</v>
      </c>
      <c r="E99" s="16">
        <v>7031274.35</v>
      </c>
      <c r="F99" s="15">
        <f t="shared" si="14"/>
        <v>15077252.35</v>
      </c>
      <c r="G99" s="16">
        <v>15073356.59</v>
      </c>
      <c r="H99" s="16">
        <v>12861133.33</v>
      </c>
      <c r="I99" s="16">
        <f t="shared" si="13"/>
        <v>3895.7599999997765</v>
      </c>
    </row>
    <row r="100" spans="2:9" ht="12.75">
      <c r="B100" s="13" t="s">
        <v>25</v>
      </c>
      <c r="C100" s="11"/>
      <c r="D100" s="15">
        <v>160000</v>
      </c>
      <c r="E100" s="16">
        <v>338814.36</v>
      </c>
      <c r="F100" s="15">
        <f t="shared" si="14"/>
        <v>498814.36</v>
      </c>
      <c r="G100" s="16">
        <v>498814.33</v>
      </c>
      <c r="H100" s="16">
        <v>496765.77</v>
      </c>
      <c r="I100" s="16">
        <f t="shared" si="13"/>
        <v>0.029999999969732016</v>
      </c>
    </row>
    <row r="101" spans="2:9" ht="12.75">
      <c r="B101" s="13" t="s">
        <v>26</v>
      </c>
      <c r="C101" s="11"/>
      <c r="D101" s="15">
        <v>3640000</v>
      </c>
      <c r="E101" s="16">
        <v>1979243.42</v>
      </c>
      <c r="F101" s="15">
        <f t="shared" si="14"/>
        <v>5619243.42</v>
      </c>
      <c r="G101" s="16">
        <v>5619243.29</v>
      </c>
      <c r="H101" s="16">
        <v>4935673.34</v>
      </c>
      <c r="I101" s="16">
        <f t="shared" si="13"/>
        <v>0.1299999998882413</v>
      </c>
    </row>
    <row r="102" spans="2:9" ht="12.75">
      <c r="B102" s="13" t="s">
        <v>27</v>
      </c>
      <c r="C102" s="11"/>
      <c r="D102" s="15">
        <v>2800000</v>
      </c>
      <c r="E102" s="16">
        <v>1131921.9</v>
      </c>
      <c r="F102" s="15">
        <f t="shared" si="14"/>
        <v>3931921.9</v>
      </c>
      <c r="G102" s="16">
        <v>3924866.85</v>
      </c>
      <c r="H102" s="16">
        <v>2393609.66</v>
      </c>
      <c r="I102" s="16">
        <f t="shared" si="13"/>
        <v>7055.049999999814</v>
      </c>
    </row>
    <row r="103" spans="2:9" ht="12.75">
      <c r="B103" s="13" t="s">
        <v>28</v>
      </c>
      <c r="C103" s="11"/>
      <c r="D103" s="15">
        <v>0</v>
      </c>
      <c r="E103" s="16">
        <v>1151692.5</v>
      </c>
      <c r="F103" s="15">
        <f t="shared" si="14"/>
        <v>1151692.5</v>
      </c>
      <c r="G103" s="16">
        <v>1151044.8</v>
      </c>
      <c r="H103" s="16">
        <v>1151044.8</v>
      </c>
      <c r="I103" s="16">
        <f t="shared" si="13"/>
        <v>647.6999999999534</v>
      </c>
    </row>
    <row r="104" spans="2:9" ht="12.75">
      <c r="B104" s="13" t="s">
        <v>29</v>
      </c>
      <c r="C104" s="11"/>
      <c r="D104" s="15">
        <v>2360000</v>
      </c>
      <c r="E104" s="16">
        <v>-768132.01</v>
      </c>
      <c r="F104" s="15">
        <f t="shared" si="14"/>
        <v>1591867.99</v>
      </c>
      <c r="G104" s="16">
        <v>1591867.98</v>
      </c>
      <c r="H104" s="16">
        <v>1185191.25</v>
      </c>
      <c r="I104" s="16">
        <f t="shared" si="13"/>
        <v>0.010000000009313226</v>
      </c>
    </row>
    <row r="105" spans="2:9" ht="12.75">
      <c r="B105" s="3" t="s">
        <v>30</v>
      </c>
      <c r="C105" s="9"/>
      <c r="D105" s="15">
        <f>SUM(D106:D114)</f>
        <v>109468119</v>
      </c>
      <c r="E105" s="15">
        <f>SUM(E106:E114)</f>
        <v>-12690537.99</v>
      </c>
      <c r="F105" s="15">
        <f>SUM(F106:F114)</f>
        <v>96777581.01</v>
      </c>
      <c r="G105" s="15">
        <f>SUM(G106:G114)</f>
        <v>96770660.27</v>
      </c>
      <c r="H105" s="15">
        <f>SUM(H106:H114)</f>
        <v>96284259.50999999</v>
      </c>
      <c r="I105" s="16">
        <f t="shared" si="13"/>
        <v>6920.740000009537</v>
      </c>
    </row>
    <row r="106" spans="2:9" ht="12.75">
      <c r="B106" s="13" t="s">
        <v>31</v>
      </c>
      <c r="C106" s="11"/>
      <c r="D106" s="15">
        <v>35294213</v>
      </c>
      <c r="E106" s="16">
        <v>-336747.99</v>
      </c>
      <c r="F106" s="16">
        <f>D106+E106</f>
        <v>34957465.01</v>
      </c>
      <c r="G106" s="16">
        <v>34957465.01</v>
      </c>
      <c r="H106" s="16">
        <v>34692985.01</v>
      </c>
      <c r="I106" s="16">
        <f t="shared" si="13"/>
        <v>0</v>
      </c>
    </row>
    <row r="107" spans="2:9" ht="12.75">
      <c r="B107" s="13" t="s">
        <v>32</v>
      </c>
      <c r="C107" s="11"/>
      <c r="D107" s="15">
        <v>1651086</v>
      </c>
      <c r="E107" s="16">
        <v>3611903.16</v>
      </c>
      <c r="F107" s="16">
        <f aca="true" t="shared" si="15" ref="F107:F114">D107+E107</f>
        <v>5262989.16</v>
      </c>
      <c r="G107" s="16">
        <v>5262989.16</v>
      </c>
      <c r="H107" s="16">
        <v>5262989.16</v>
      </c>
      <c r="I107" s="16">
        <f t="shared" si="13"/>
        <v>0</v>
      </c>
    </row>
    <row r="108" spans="2:9" ht="12.75">
      <c r="B108" s="13" t="s">
        <v>33</v>
      </c>
      <c r="C108" s="11"/>
      <c r="D108" s="15">
        <v>2500000</v>
      </c>
      <c r="E108" s="16">
        <v>833161.9</v>
      </c>
      <c r="F108" s="16">
        <f t="shared" si="15"/>
        <v>3333161.9</v>
      </c>
      <c r="G108" s="16">
        <v>3326241.21</v>
      </c>
      <c r="H108" s="16">
        <v>3326241.21</v>
      </c>
      <c r="I108" s="16">
        <f t="shared" si="13"/>
        <v>6920.689999999944</v>
      </c>
    </row>
    <row r="109" spans="2:9" ht="12.75">
      <c r="B109" s="13" t="s">
        <v>34</v>
      </c>
      <c r="C109" s="11"/>
      <c r="D109" s="15">
        <v>4531282</v>
      </c>
      <c r="E109" s="16">
        <v>-4456566.01</v>
      </c>
      <c r="F109" s="16">
        <f t="shared" si="15"/>
        <v>74715.99000000022</v>
      </c>
      <c r="G109" s="16">
        <v>74715.98</v>
      </c>
      <c r="H109" s="16">
        <v>74715.98</v>
      </c>
      <c r="I109" s="16">
        <f t="shared" si="13"/>
        <v>0.010000000227591954</v>
      </c>
    </row>
    <row r="110" spans="2:9" ht="12.75">
      <c r="B110" s="13" t="s">
        <v>35</v>
      </c>
      <c r="C110" s="11"/>
      <c r="D110" s="15">
        <v>63393559</v>
      </c>
      <c r="E110" s="16">
        <v>-10497725.05</v>
      </c>
      <c r="F110" s="16">
        <f t="shared" si="15"/>
        <v>52895833.95</v>
      </c>
      <c r="G110" s="16">
        <v>52895833.95</v>
      </c>
      <c r="H110" s="16">
        <v>52673913.19</v>
      </c>
      <c r="I110" s="16">
        <f t="shared" si="13"/>
        <v>0</v>
      </c>
    </row>
    <row r="111" spans="2:9" ht="12.75">
      <c r="B111" s="13" t="s">
        <v>36</v>
      </c>
      <c r="C111" s="11"/>
      <c r="D111" s="15">
        <v>1000000</v>
      </c>
      <c r="E111" s="16">
        <v>-830000</v>
      </c>
      <c r="F111" s="16">
        <f t="shared" si="15"/>
        <v>170000</v>
      </c>
      <c r="G111" s="16">
        <v>169999.96</v>
      </c>
      <c r="H111" s="16">
        <v>169999.96</v>
      </c>
      <c r="I111" s="16">
        <f t="shared" si="13"/>
        <v>0.04000000000814907</v>
      </c>
    </row>
    <row r="112" spans="2:9" ht="12.75">
      <c r="B112" s="13" t="s">
        <v>37</v>
      </c>
      <c r="C112" s="11"/>
      <c r="D112" s="15">
        <v>1097979</v>
      </c>
      <c r="E112" s="16">
        <v>-1097979</v>
      </c>
      <c r="F112" s="16">
        <f t="shared" si="15"/>
        <v>0</v>
      </c>
      <c r="G112" s="16">
        <v>0</v>
      </c>
      <c r="H112" s="16">
        <v>0</v>
      </c>
      <c r="I112" s="16">
        <f t="shared" si="13"/>
        <v>0</v>
      </c>
    </row>
    <row r="113" spans="2:9" ht="12.75">
      <c r="B113" s="13" t="s">
        <v>38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12.75">
      <c r="B114" s="13" t="s">
        <v>39</v>
      </c>
      <c r="C114" s="11"/>
      <c r="D114" s="15">
        <v>0</v>
      </c>
      <c r="E114" s="16">
        <v>83415</v>
      </c>
      <c r="F114" s="16">
        <f t="shared" si="15"/>
        <v>83415</v>
      </c>
      <c r="G114" s="16">
        <v>83415</v>
      </c>
      <c r="H114" s="16">
        <v>83415</v>
      </c>
      <c r="I114" s="16">
        <f t="shared" si="13"/>
        <v>0</v>
      </c>
    </row>
    <row r="115" spans="2:9" ht="25.5" customHeight="1">
      <c r="B115" s="42" t="s">
        <v>40</v>
      </c>
      <c r="C115" s="43"/>
      <c r="D115" s="15">
        <f>SUM(D116:D124)</f>
        <v>13835340</v>
      </c>
      <c r="E115" s="15">
        <f>SUM(E116:E124)</f>
        <v>-6948997.830000001</v>
      </c>
      <c r="F115" s="15">
        <f>SUM(F116:F124)</f>
        <v>6886342.169999999</v>
      </c>
      <c r="G115" s="15">
        <f>SUM(G116:G124)</f>
        <v>6885881.17</v>
      </c>
      <c r="H115" s="15">
        <f>SUM(H116:H124)</f>
        <v>5233398.27</v>
      </c>
      <c r="I115" s="16">
        <f t="shared" si="13"/>
        <v>460.9999999990687</v>
      </c>
    </row>
    <row r="116" spans="2:9" ht="12.75">
      <c r="B116" s="13" t="s">
        <v>41</v>
      </c>
      <c r="C116" s="11"/>
      <c r="D116" s="15">
        <v>11835340</v>
      </c>
      <c r="E116" s="16">
        <v>-9216663.05</v>
      </c>
      <c r="F116" s="16">
        <f>D116+E116</f>
        <v>2618676.9499999993</v>
      </c>
      <c r="G116" s="16">
        <v>2618676.95</v>
      </c>
      <c r="H116" s="16">
        <v>1882399.05</v>
      </c>
      <c r="I116" s="16">
        <f t="shared" si="13"/>
        <v>0</v>
      </c>
    </row>
    <row r="117" spans="2:9" ht="12.75">
      <c r="B117" s="13" t="s">
        <v>42</v>
      </c>
      <c r="C117" s="11"/>
      <c r="D117" s="15">
        <v>0</v>
      </c>
      <c r="E117" s="16">
        <v>3000000</v>
      </c>
      <c r="F117" s="16">
        <f aca="true" t="shared" si="16" ref="F117:F124">D117+E117</f>
        <v>3000000</v>
      </c>
      <c r="G117" s="16">
        <v>3000000</v>
      </c>
      <c r="H117" s="16">
        <v>3000000</v>
      </c>
      <c r="I117" s="16">
        <f t="shared" si="13"/>
        <v>0</v>
      </c>
    </row>
    <row r="118" spans="2:9" ht="12.75">
      <c r="B118" s="13" t="s">
        <v>43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44</v>
      </c>
      <c r="C119" s="11"/>
      <c r="D119" s="15">
        <v>2000000</v>
      </c>
      <c r="E119" s="16">
        <v>-732334.78</v>
      </c>
      <c r="F119" s="16">
        <f t="shared" si="16"/>
        <v>1267665.22</v>
      </c>
      <c r="G119" s="16">
        <v>1267204.22</v>
      </c>
      <c r="H119" s="16">
        <v>350999.22</v>
      </c>
      <c r="I119" s="16">
        <f t="shared" si="13"/>
        <v>461</v>
      </c>
    </row>
    <row r="120" spans="2:9" ht="12.75">
      <c r="B120" s="13" t="s">
        <v>45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46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47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48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13" t="s">
        <v>49</v>
      </c>
      <c r="C124" s="11"/>
      <c r="D124" s="15"/>
      <c r="E124" s="16"/>
      <c r="F124" s="16">
        <f t="shared" si="16"/>
        <v>0</v>
      </c>
      <c r="G124" s="16"/>
      <c r="H124" s="16"/>
      <c r="I124" s="16">
        <f t="shared" si="13"/>
        <v>0</v>
      </c>
    </row>
    <row r="125" spans="2:9" ht="12.75">
      <c r="B125" s="3" t="s">
        <v>50</v>
      </c>
      <c r="C125" s="9"/>
      <c r="D125" s="15">
        <f>SUM(D126:D134)</f>
        <v>5727597</v>
      </c>
      <c r="E125" s="15">
        <f>SUM(E126:E134)</f>
        <v>-735429.88</v>
      </c>
      <c r="F125" s="15">
        <f>SUM(F126:F134)</f>
        <v>4992167.12</v>
      </c>
      <c r="G125" s="15">
        <f>SUM(G126:G134)</f>
        <v>4984889.37</v>
      </c>
      <c r="H125" s="15">
        <f>SUM(H126:H134)</f>
        <v>4699550.25</v>
      </c>
      <c r="I125" s="16">
        <f t="shared" si="13"/>
        <v>7277.75</v>
      </c>
    </row>
    <row r="126" spans="2:9" ht="12.75">
      <c r="B126" s="13" t="s">
        <v>51</v>
      </c>
      <c r="C126" s="11"/>
      <c r="D126" s="15">
        <v>2233174</v>
      </c>
      <c r="E126" s="16">
        <v>-143808.88</v>
      </c>
      <c r="F126" s="16">
        <f>D126+E126</f>
        <v>2089365.12</v>
      </c>
      <c r="G126" s="16">
        <v>2089363</v>
      </c>
      <c r="H126" s="16">
        <v>1804023.88</v>
      </c>
      <c r="I126" s="16">
        <f t="shared" si="13"/>
        <v>2.1200000001117587</v>
      </c>
    </row>
    <row r="127" spans="2:9" ht="12.75">
      <c r="B127" s="13" t="s">
        <v>52</v>
      </c>
      <c r="C127" s="11"/>
      <c r="D127" s="15">
        <v>43409</v>
      </c>
      <c r="E127" s="16">
        <v>195791</v>
      </c>
      <c r="F127" s="16">
        <f aca="true" t="shared" si="17" ref="F127:F134">D127+E127</f>
        <v>239200</v>
      </c>
      <c r="G127" s="16">
        <v>237521.86</v>
      </c>
      <c r="H127" s="16">
        <v>237521.86</v>
      </c>
      <c r="I127" s="16">
        <f t="shared" si="13"/>
        <v>1678.140000000014</v>
      </c>
    </row>
    <row r="128" spans="2:9" ht="12.75">
      <c r="B128" s="13" t="s">
        <v>53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54</v>
      </c>
      <c r="C129" s="11"/>
      <c r="D129" s="15">
        <v>2284048</v>
      </c>
      <c r="E129" s="16">
        <v>-634048</v>
      </c>
      <c r="F129" s="16">
        <f t="shared" si="17"/>
        <v>1650000</v>
      </c>
      <c r="G129" s="16">
        <v>1644880</v>
      </c>
      <c r="H129" s="16">
        <v>1644880</v>
      </c>
      <c r="I129" s="16">
        <f t="shared" si="13"/>
        <v>5120</v>
      </c>
    </row>
    <row r="130" spans="2:9" ht="12.75">
      <c r="B130" s="13" t="s">
        <v>55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56</v>
      </c>
      <c r="C131" s="11"/>
      <c r="D131" s="15">
        <v>659966</v>
      </c>
      <c r="E131" s="16">
        <v>294534</v>
      </c>
      <c r="F131" s="16">
        <f t="shared" si="17"/>
        <v>954500</v>
      </c>
      <c r="G131" s="16">
        <v>954022.51</v>
      </c>
      <c r="H131" s="16">
        <v>954022.51</v>
      </c>
      <c r="I131" s="16">
        <f t="shared" si="13"/>
        <v>477.4899999999907</v>
      </c>
    </row>
    <row r="132" spans="2:9" ht="12.75">
      <c r="B132" s="13" t="s">
        <v>57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58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13" t="s">
        <v>59</v>
      </c>
      <c r="C134" s="11"/>
      <c r="D134" s="15">
        <v>507000</v>
      </c>
      <c r="E134" s="16">
        <v>-447898</v>
      </c>
      <c r="F134" s="16">
        <f t="shared" si="17"/>
        <v>59102</v>
      </c>
      <c r="G134" s="16">
        <v>59102</v>
      </c>
      <c r="H134" s="16">
        <v>59102</v>
      </c>
      <c r="I134" s="16">
        <f t="shared" si="13"/>
        <v>0</v>
      </c>
    </row>
    <row r="135" spans="2:9" ht="12.75">
      <c r="B135" s="3" t="s">
        <v>60</v>
      </c>
      <c r="C135" s="9"/>
      <c r="D135" s="15">
        <f>SUM(D136:D138)</f>
        <v>142545870</v>
      </c>
      <c r="E135" s="15">
        <f>SUM(E136:E138)</f>
        <v>28431509.71</v>
      </c>
      <c r="F135" s="15">
        <f>SUM(F136:F138)</f>
        <v>170977379.71</v>
      </c>
      <c r="G135" s="15">
        <f>SUM(G136:G138)</f>
        <v>170118864.93</v>
      </c>
      <c r="H135" s="15">
        <f>SUM(H136:H138)</f>
        <v>116547394.65</v>
      </c>
      <c r="I135" s="16">
        <f t="shared" si="13"/>
        <v>858514.7800000012</v>
      </c>
    </row>
    <row r="136" spans="2:9" ht="12.75">
      <c r="B136" s="13" t="s">
        <v>61</v>
      </c>
      <c r="C136" s="11"/>
      <c r="D136" s="15">
        <v>142545870</v>
      </c>
      <c r="E136" s="16">
        <v>26200983.86</v>
      </c>
      <c r="F136" s="16">
        <f>D136+E136</f>
        <v>168746853.86</v>
      </c>
      <c r="G136" s="16">
        <v>167894876.05</v>
      </c>
      <c r="H136" s="16">
        <v>116547394.65</v>
      </c>
      <c r="I136" s="16">
        <f t="shared" si="13"/>
        <v>851977.8100000024</v>
      </c>
    </row>
    <row r="137" spans="2:9" ht="12.75">
      <c r="B137" s="13" t="s">
        <v>62</v>
      </c>
      <c r="C137" s="11"/>
      <c r="D137" s="15">
        <v>0</v>
      </c>
      <c r="E137" s="16">
        <v>2230525.85</v>
      </c>
      <c r="F137" s="16">
        <f>D137+E137</f>
        <v>2230525.85</v>
      </c>
      <c r="G137" s="16">
        <v>2223988.88</v>
      </c>
      <c r="H137" s="16">
        <v>0</v>
      </c>
      <c r="I137" s="16">
        <f t="shared" si="13"/>
        <v>6536.970000000205</v>
      </c>
    </row>
    <row r="138" spans="2:9" ht="12.75">
      <c r="B138" s="13" t="s">
        <v>63</v>
      </c>
      <c r="C138" s="11"/>
      <c r="D138" s="15"/>
      <c r="E138" s="16"/>
      <c r="F138" s="16">
        <f>D138+E138</f>
        <v>0</v>
      </c>
      <c r="G138" s="16"/>
      <c r="H138" s="16"/>
      <c r="I138" s="16">
        <f t="shared" si="13"/>
        <v>0</v>
      </c>
    </row>
    <row r="139" spans="2:9" ht="12.75">
      <c r="B139" s="3" t="s">
        <v>64</v>
      </c>
      <c r="C139" s="9"/>
      <c r="D139" s="15">
        <f>SUM(D140:D147)</f>
        <v>0</v>
      </c>
      <c r="E139" s="15">
        <f>SUM(E140:E147)</f>
        <v>0</v>
      </c>
      <c r="F139" s="15">
        <f>F140+F141+F142+F143+F144+F146+F147</f>
        <v>0</v>
      </c>
      <c r="G139" s="15">
        <f>SUM(G140:G147)</f>
        <v>0</v>
      </c>
      <c r="H139" s="15">
        <f>SUM(H140:H147)</f>
        <v>0</v>
      </c>
      <c r="I139" s="16">
        <f t="shared" si="13"/>
        <v>0</v>
      </c>
    </row>
    <row r="140" spans="2:9" ht="12.75">
      <c r="B140" s="13" t="s">
        <v>65</v>
      </c>
      <c r="C140" s="11"/>
      <c r="D140" s="15"/>
      <c r="E140" s="16"/>
      <c r="F140" s="16">
        <f>D140+E140</f>
        <v>0</v>
      </c>
      <c r="G140" s="16"/>
      <c r="H140" s="16"/>
      <c r="I140" s="16">
        <f t="shared" si="13"/>
        <v>0</v>
      </c>
    </row>
    <row r="141" spans="2:9" ht="12.75">
      <c r="B141" s="13" t="s">
        <v>66</v>
      </c>
      <c r="C141" s="11"/>
      <c r="D141" s="15"/>
      <c r="E141" s="16"/>
      <c r="F141" s="16">
        <f aca="true" t="shared" si="18" ref="F141:F147">D141+E141</f>
        <v>0</v>
      </c>
      <c r="G141" s="16"/>
      <c r="H141" s="16"/>
      <c r="I141" s="16">
        <f t="shared" si="13"/>
        <v>0</v>
      </c>
    </row>
    <row r="142" spans="2:9" ht="12.75">
      <c r="B142" s="13" t="s">
        <v>67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68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69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70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71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13" t="s">
        <v>72</v>
      </c>
      <c r="C147" s="11"/>
      <c r="D147" s="15"/>
      <c r="E147" s="16"/>
      <c r="F147" s="16">
        <f t="shared" si="18"/>
        <v>0</v>
      </c>
      <c r="G147" s="16"/>
      <c r="H147" s="16"/>
      <c r="I147" s="16">
        <f t="shared" si="13"/>
        <v>0</v>
      </c>
    </row>
    <row r="148" spans="2:9" ht="12.75">
      <c r="B148" s="3" t="s">
        <v>73</v>
      </c>
      <c r="C148" s="9"/>
      <c r="D148" s="15">
        <f>SUM(D149:D151)</f>
        <v>0</v>
      </c>
      <c r="E148" s="15">
        <f>SUM(E149:E151)</f>
        <v>0</v>
      </c>
      <c r="F148" s="15">
        <f>SUM(F149:F151)</f>
        <v>0</v>
      </c>
      <c r="G148" s="15">
        <f>SUM(G149:G151)</f>
        <v>0</v>
      </c>
      <c r="H148" s="15">
        <f>SUM(H149:H151)</f>
        <v>0</v>
      </c>
      <c r="I148" s="16">
        <f t="shared" si="13"/>
        <v>0</v>
      </c>
    </row>
    <row r="149" spans="2:9" ht="12.75">
      <c r="B149" s="13" t="s">
        <v>74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75</v>
      </c>
      <c r="C150" s="11"/>
      <c r="D150" s="15"/>
      <c r="E150" s="16"/>
      <c r="F150" s="16">
        <f>D150+E150</f>
        <v>0</v>
      </c>
      <c r="G150" s="16"/>
      <c r="H150" s="16"/>
      <c r="I150" s="16">
        <f t="shared" si="13"/>
        <v>0</v>
      </c>
    </row>
    <row r="151" spans="2:9" ht="12.75">
      <c r="B151" s="13" t="s">
        <v>76</v>
      </c>
      <c r="C151" s="11"/>
      <c r="D151" s="15"/>
      <c r="E151" s="16"/>
      <c r="F151" s="16">
        <f>D151+E151</f>
        <v>0</v>
      </c>
      <c r="G151" s="16"/>
      <c r="H151" s="16"/>
      <c r="I151" s="16">
        <f aca="true" t="shared" si="19" ref="I151:I159">F151-G151</f>
        <v>0</v>
      </c>
    </row>
    <row r="152" spans="2:9" ht="12.75">
      <c r="B152" s="3" t="s">
        <v>77</v>
      </c>
      <c r="C152" s="9"/>
      <c r="D152" s="15">
        <f>SUM(D153:D159)</f>
        <v>22161456</v>
      </c>
      <c r="E152" s="15">
        <f>SUM(E153:E159)</f>
        <v>39698922.77</v>
      </c>
      <c r="F152" s="15">
        <f>SUM(F153:F159)</f>
        <v>61860378.77</v>
      </c>
      <c r="G152" s="15">
        <f>SUM(G153:G159)</f>
        <v>61860378.77</v>
      </c>
      <c r="H152" s="15">
        <f>SUM(H153:H159)</f>
        <v>61860378.77</v>
      </c>
      <c r="I152" s="16">
        <f t="shared" si="19"/>
        <v>0</v>
      </c>
    </row>
    <row r="153" spans="2:9" ht="12.75">
      <c r="B153" s="13" t="s">
        <v>78</v>
      </c>
      <c r="C153" s="11"/>
      <c r="D153" s="15"/>
      <c r="E153" s="16"/>
      <c r="F153" s="16">
        <f>D153+E153</f>
        <v>0</v>
      </c>
      <c r="G153" s="16"/>
      <c r="H153" s="16"/>
      <c r="I153" s="16">
        <f t="shared" si="19"/>
        <v>0</v>
      </c>
    </row>
    <row r="154" spans="2:9" ht="12.75">
      <c r="B154" s="13" t="s">
        <v>79</v>
      </c>
      <c r="C154" s="11"/>
      <c r="D154" s="15"/>
      <c r="E154" s="16"/>
      <c r="F154" s="16">
        <f aca="true" t="shared" si="20" ref="F154:F159">D154+E154</f>
        <v>0</v>
      </c>
      <c r="G154" s="16"/>
      <c r="H154" s="16"/>
      <c r="I154" s="16">
        <f t="shared" si="19"/>
        <v>0</v>
      </c>
    </row>
    <row r="155" spans="2:9" ht="12.75">
      <c r="B155" s="13" t="s">
        <v>80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81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82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83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13" t="s">
        <v>84</v>
      </c>
      <c r="C159" s="11"/>
      <c r="D159" s="15">
        <v>22161456</v>
      </c>
      <c r="E159" s="16">
        <v>39698922.77</v>
      </c>
      <c r="F159" s="16">
        <f t="shared" si="20"/>
        <v>61860378.77</v>
      </c>
      <c r="G159" s="16">
        <v>61860378.77</v>
      </c>
      <c r="H159" s="16">
        <v>61860378.77</v>
      </c>
      <c r="I159" s="16">
        <f t="shared" si="19"/>
        <v>0</v>
      </c>
    </row>
    <row r="160" spans="2:9" ht="12.75">
      <c r="B160" s="3"/>
      <c r="C160" s="9"/>
      <c r="D160" s="15"/>
      <c r="E160" s="16"/>
      <c r="F160" s="16"/>
      <c r="G160" s="16"/>
      <c r="H160" s="16"/>
      <c r="I160" s="16"/>
    </row>
    <row r="161" spans="2:9" ht="12.75">
      <c r="B161" s="4" t="s">
        <v>86</v>
      </c>
      <c r="C161" s="10"/>
      <c r="D161" s="14">
        <f aca="true" t="shared" si="21" ref="D161:I161">D11+D86</f>
        <v>1408941459.0900002</v>
      </c>
      <c r="E161" s="14">
        <f t="shared" si="21"/>
        <v>348506370.3</v>
      </c>
      <c r="F161" s="14">
        <f t="shared" si="21"/>
        <v>1757447829.3899999</v>
      </c>
      <c r="G161" s="14">
        <f t="shared" si="21"/>
        <v>1747728016.8400002</v>
      </c>
      <c r="H161" s="14">
        <f t="shared" si="21"/>
        <v>1618663733.95</v>
      </c>
      <c r="I161" s="14">
        <f t="shared" si="21"/>
        <v>9719812.549999975</v>
      </c>
    </row>
    <row r="162" spans="2:9" ht="13.5" thickBot="1">
      <c r="B162" s="5"/>
      <c r="C162" s="12"/>
      <c r="D162" s="17"/>
      <c r="E162" s="18"/>
      <c r="F162" s="18"/>
      <c r="G162" s="18"/>
      <c r="H162" s="18"/>
      <c r="I162" s="18"/>
    </row>
    <row r="166" spans="3:8" ht="15">
      <c r="C166"/>
      <c r="D166"/>
      <c r="E166"/>
      <c r="F166" s="26"/>
      <c r="G166" s="26"/>
      <c r="H166" s="26"/>
    </row>
    <row r="167" spans="3:8" ht="12.75">
      <c r="C167" s="27" t="s">
        <v>89</v>
      </c>
      <c r="E167" s="28"/>
      <c r="G167" s="29" t="s">
        <v>90</v>
      </c>
      <c r="H167" s="28"/>
    </row>
    <row r="168" spans="3:8" ht="12.75">
      <c r="C168" s="30" t="s">
        <v>91</v>
      </c>
      <c r="E168" s="28"/>
      <c r="G168" s="30" t="s">
        <v>92</v>
      </c>
      <c r="H168" s="28"/>
    </row>
  </sheetData>
  <sheetProtection/>
  <mergeCells count="13">
    <mergeCell ref="B40:C40"/>
    <mergeCell ref="B50:C50"/>
    <mergeCell ref="B64:C64"/>
    <mergeCell ref="B115:C115"/>
    <mergeCell ref="B8:C10"/>
    <mergeCell ref="I8:I10"/>
    <mergeCell ref="B2:I2"/>
    <mergeCell ref="B4:I4"/>
    <mergeCell ref="B5:I5"/>
    <mergeCell ref="B6:I6"/>
    <mergeCell ref="B7:I7"/>
    <mergeCell ref="D8:H9"/>
    <mergeCell ref="B3:I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5" max="255" man="1"/>
  </rowBreaks>
  <ignoredErrors>
    <ignoredError sqref="I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dduran</cp:lastModifiedBy>
  <cp:lastPrinted>2020-01-23T02:37:55Z</cp:lastPrinted>
  <dcterms:created xsi:type="dcterms:W3CDTF">2016-10-11T20:25:15Z</dcterms:created>
  <dcterms:modified xsi:type="dcterms:W3CDTF">2020-01-23T02:37:58Z</dcterms:modified>
  <cp:category/>
  <cp:version/>
  <cp:contentType/>
  <cp:contentStatus/>
</cp:coreProperties>
</file>