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<sst xmlns="http://schemas.openxmlformats.org/spreadsheetml/2006/main" count="166" uniqueCount="93">
  <si>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</si>
  <si>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</si>
  <si>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</si>
  <si>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</si>
  <si>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</si>
  <si>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</si>
  <si>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</si>
  <si>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</si>
  <si>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</si>
  <si>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</si>
  <si>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</si>
  <si>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</si>
  <si>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</si>
  <si>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</si>
  <si>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</si>
  <si>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</si>
  <si>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</si>
  <si>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</si>
  <si>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</si>
  <si>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</si>
  <si>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</si>
  <si>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</si>
  <si>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</si>
  <si>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</si>
  <si>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</si>
  <si>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</si>
  <si>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</si>
  <si>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</si>
  <si>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</si>
  <si>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</si>
  <si>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</si>
  <si>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</si>
  <si>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</si>
  <si>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</si>
  <si>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</si>
  <si>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</si>
  <si>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</si>
  <si>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</si>
  <si>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</si>
  <si>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</si>
  <si>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</si>
  <si>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</si>
  <si>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</si>
  <si>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</si>
  <si>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</si>
  <si>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</si>
  <si>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</si>
  <si>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</si>
  <si>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</si>
  <si>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</si>
  <si>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</si>
  <si>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</si>
  <si>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</si>
  <si>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</si>
  <si>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</si>
  <si>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</si>
  <si>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</si>
  <si>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</si>
  <si>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</si>
  <si>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</si>
  <si>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</si>
  <si>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</si>
  <si>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</si>
  <si>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</si>
  <si>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</si>
  <si>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</si>
  <si>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</si>
  <si>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</si>
  <si>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</si>
  <si>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</si>
  <si>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</si>
  <si>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</si>
  <si>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</si>
  <si>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</si>
  <si>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</si>
  <si>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</si>
  <si>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</si>
  <si>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</si>
  <si>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</si>
  <si>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</si>
  <si>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</si>
  <si>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</si>
  <si>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</si>
  <si>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</si>
  <si>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</si>
  <si>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</si>
  <si>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</si>
  <si>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Carmen (a)</t>
  </si>
  <si>
    <t>Del 1 de Enero al 30 de Septiembre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</si>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</sst>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8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A163" sqref="A163:IV16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0"/>
      <c r="D2" s="30"/>
      <c r="E2" s="30"/>
      <c r="F2" s="30"/>
      <c r="G2" s="30"/>
      <c r="H2" s="30"/>
      <c r="I2" s="31"/>
    </row>
    <row r="3" spans="2:9" ht="12.7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32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32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35" t="s">
        <v>2</v>
      </c>
      <c r="C6" s="36"/>
      <c r="D6" s="36"/>
      <c r="E6" s="36"/>
      <c r="F6" s="36"/>
      <c r="G6" s="36"/>
      <c r="H6" s="36"/>
      <c r="I6" s="37"/>
    </row>
    <row r="7" spans="2:9" ht="15.75" customHeight="1">
      <c r="B7" s="29" t="s">
        <v>3</v>
      </c>
      <c r="C7" s="38"/>
      <c r="D7" s="29" t="s">
        <v>4</v>
      </c>
      <c r="E7" s="30"/>
      <c r="F7" s="30"/>
      <c r="G7" s="30"/>
      <c r="H7" s="38"/>
      <c r="I7" s="43" t="s">
        <v>5</v>
      </c>
    </row>
    <row r="8" spans="2:9" ht="15" customHeight="1" thickBot="1">
      <c r="B8" s="32"/>
      <c r="C8" s="42"/>
      <c r="D8" s="35"/>
      <c r="E8" s="36"/>
      <c r="F8" s="36"/>
      <c r="G8" s="36"/>
      <c r="H8" s="39"/>
      <c r="I8" s="44"/>
    </row>
    <row r="9" spans="2:9" ht="26.25" thickBot="1">
      <c r="B9" s="35"/>
      <c r="C9" s="39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5"/>
    </row>
    <row r="10" spans="2:9" ht="12.75">
      <c r="B10" s="7" t="s">
        <v>11</v>
      </c>
      <c r="C10" s="8"/>
      <c r="D10" s="14">
        <f aca="true" t="shared" si="0" ref="D10:I10">D11+D19+D29+D39+D49+D59+D72+D76+D63</f>
        <v>1051500305</v>
      </c>
      <c r="E10" s="14">
        <f t="shared" si="0"/>
        <v>450206133.55</v>
      </c>
      <c r="F10" s="14">
        <f t="shared" si="0"/>
        <v>1501706438.5500002</v>
      </c>
      <c r="G10" s="14">
        <f t="shared" si="0"/>
        <v>953448678.4999999</v>
      </c>
      <c r="H10" s="14">
        <f t="shared" si="0"/>
        <v>879374273.24</v>
      </c>
      <c r="I10" s="14">
        <f t="shared" si="0"/>
        <v>548257760.05</v>
      </c>
    </row>
    <row r="11" spans="2:9" ht="12.75">
      <c r="B11" s="3" t="s">
        <v>12</v>
      </c>
      <c r="C11" s="9"/>
      <c r="D11" s="15">
        <f aca="true" t="shared" si="1" ref="D11:I11">SUM(D12:D18)</f>
        <v>603697738</v>
      </c>
      <c r="E11" s="15">
        <f t="shared" si="1"/>
        <v>250837410.17</v>
      </c>
      <c r="F11" s="15">
        <f t="shared" si="1"/>
        <v>854535148.17</v>
      </c>
      <c r="G11" s="15">
        <f t="shared" si="1"/>
        <v>494806397.22999996</v>
      </c>
      <c r="H11" s="15">
        <f t="shared" si="1"/>
        <v>449435153.22</v>
      </c>
      <c r="I11" s="15">
        <f t="shared" si="1"/>
        <v>359728750.93999994</v>
      </c>
    </row>
    <row r="12" spans="2:9" ht="12.75">
      <c r="B12" s="13" t="s">
        <v>13</v>
      </c>
      <c r="C12" s="11"/>
      <c r="D12" s="15">
        <v>265612618</v>
      </c>
      <c r="E12" s="16">
        <v>196348201.41</v>
      </c>
      <c r="F12" s="16">
        <f>D12+E12</f>
        <v>461960819.40999997</v>
      </c>
      <c r="G12" s="16">
        <v>236538174.78</v>
      </c>
      <c r="H12" s="16">
        <v>236538174.78</v>
      </c>
      <c r="I12" s="16">
        <f>F12-G12</f>
        <v>225422644.62999997</v>
      </c>
    </row>
    <row r="13" spans="2:9" ht="12.75">
      <c r="B13" s="13" t="s">
        <v>14</v>
      </c>
      <c r="C13" s="11"/>
      <c r="D13" s="15">
        <v>1856132</v>
      </c>
      <c r="E13" s="16">
        <v>113333.31</v>
      </c>
      <c r="F13" s="16">
        <f aca="true" t="shared" si="2" ref="F13:F18">D13+E13</f>
        <v>1969465.31</v>
      </c>
      <c r="G13" s="16">
        <v>113333.31</v>
      </c>
      <c r="H13" s="16">
        <v>113333.31</v>
      </c>
      <c r="I13" s="16">
        <f aca="true" t="shared" si="3" ref="I13:I18">F13-G13</f>
        <v>1856132</v>
      </c>
    </row>
    <row r="14" spans="2:9" ht="12.75">
      <c r="B14" s="13" t="s">
        <v>15</v>
      </c>
      <c r="C14" s="11"/>
      <c r="D14" s="15">
        <v>222509190</v>
      </c>
      <c r="E14" s="16">
        <v>64392187.45</v>
      </c>
      <c r="F14" s="16">
        <f t="shared" si="2"/>
        <v>286901377.45</v>
      </c>
      <c r="G14" s="16">
        <v>181511742.73</v>
      </c>
      <c r="H14" s="16">
        <v>143559782.76</v>
      </c>
      <c r="I14" s="16">
        <f t="shared" si="3"/>
        <v>105389634.72</v>
      </c>
    </row>
    <row r="15" spans="2:9" ht="12.75">
      <c r="B15" s="13" t="s">
        <v>16</v>
      </c>
      <c r="C15" s="11"/>
      <c r="D15" s="15">
        <v>63750835</v>
      </c>
      <c r="E15" s="16">
        <v>-265001.65</v>
      </c>
      <c r="F15" s="16">
        <f t="shared" si="2"/>
        <v>63485833.35</v>
      </c>
      <c r="G15" s="16">
        <v>40781171.34</v>
      </c>
      <c r="H15" s="16">
        <v>33361887.3</v>
      </c>
      <c r="I15" s="16">
        <f t="shared" si="3"/>
        <v>22704662.009999998</v>
      </c>
    </row>
    <row r="16" spans="2:9" ht="12.75">
      <c r="B16" s="13" t="s">
        <v>17</v>
      </c>
      <c r="C16" s="11"/>
      <c r="D16" s="15">
        <v>37782623</v>
      </c>
      <c r="E16" s="16">
        <v>-18386173.77</v>
      </c>
      <c r="F16" s="16">
        <f t="shared" si="2"/>
        <v>19396449.23</v>
      </c>
      <c r="G16" s="16">
        <v>16625636.71</v>
      </c>
      <c r="H16" s="16">
        <v>16625636.71</v>
      </c>
      <c r="I16" s="16">
        <f t="shared" si="3"/>
        <v>2770812.5199999996</v>
      </c>
    </row>
    <row r="17" spans="2:9" ht="12.75">
      <c r="B17" s="13" t="s">
        <v>18</v>
      </c>
      <c r="C17" s="11"/>
      <c r="D17" s="15">
        <v>5494982</v>
      </c>
      <c r="E17" s="16">
        <v>-5494982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6691358</v>
      </c>
      <c r="E18" s="16">
        <v>14129845.42</v>
      </c>
      <c r="F18" s="16">
        <f t="shared" si="2"/>
        <v>20821203.42</v>
      </c>
      <c r="G18" s="16">
        <v>19236338.36</v>
      </c>
      <c r="H18" s="16">
        <v>19236338.36</v>
      </c>
      <c r="I18" s="16">
        <f t="shared" si="3"/>
        <v>1584865.0600000024</v>
      </c>
    </row>
    <row r="19" spans="2:9" ht="12.75">
      <c r="B19" s="3" t="s">
        <v>20</v>
      </c>
      <c r="C19" s="9"/>
      <c r="D19" s="15">
        <f aca="true" t="shared" si="4" ref="D19:I19">SUM(D20:D28)</f>
        <v>39089270</v>
      </c>
      <c r="E19" s="15">
        <f t="shared" si="4"/>
        <v>65330658.86000001</v>
      </c>
      <c r="F19" s="15">
        <f t="shared" si="4"/>
        <v>104419928.86</v>
      </c>
      <c r="G19" s="15">
        <f t="shared" si="4"/>
        <v>57955366.099999994</v>
      </c>
      <c r="H19" s="15">
        <f t="shared" si="4"/>
        <v>48113802.71</v>
      </c>
      <c r="I19" s="15">
        <f t="shared" si="4"/>
        <v>46464562.76</v>
      </c>
    </row>
    <row r="20" spans="2:9" ht="12.75">
      <c r="B20" s="13" t="s">
        <v>21</v>
      </c>
      <c r="C20" s="11"/>
      <c r="D20" s="15">
        <v>12805830</v>
      </c>
      <c r="E20" s="16">
        <v>7014142.34</v>
      </c>
      <c r="F20" s="15">
        <f aca="true" t="shared" si="5" ref="F20:F28">D20+E20</f>
        <v>19819972.34</v>
      </c>
      <c r="G20" s="16">
        <v>7564872.56</v>
      </c>
      <c r="H20" s="16">
        <v>5580086.86</v>
      </c>
      <c r="I20" s="16">
        <f>F20-G20</f>
        <v>12255099.780000001</v>
      </c>
    </row>
    <row r="21" spans="2:9" ht="12.75">
      <c r="B21" s="13" t="s">
        <v>22</v>
      </c>
      <c r="C21" s="11"/>
      <c r="D21" s="15">
        <v>3739826</v>
      </c>
      <c r="E21" s="16">
        <v>3641389.18</v>
      </c>
      <c r="F21" s="15">
        <f t="shared" si="5"/>
        <v>7381215.18</v>
      </c>
      <c r="G21" s="16">
        <v>4972937.79</v>
      </c>
      <c r="H21" s="16">
        <v>3986144.87</v>
      </c>
      <c r="I21" s="16">
        <f aca="true" t="shared" si="6" ref="I21:I83">F21-G21</f>
        <v>2408277.3899999997</v>
      </c>
    </row>
    <row r="22" spans="2:9" ht="12.75">
      <c r="B22" s="13" t="s">
        <v>23</v>
      </c>
      <c r="C22" s="11"/>
      <c r="D22" s="15">
        <v>0</v>
      </c>
      <c r="E22" s="16">
        <v>1453.56</v>
      </c>
      <c r="F22" s="15">
        <f t="shared" si="5"/>
        <v>1453.56</v>
      </c>
      <c r="G22" s="16">
        <v>1039.49</v>
      </c>
      <c r="H22" s="16">
        <v>1039.49</v>
      </c>
      <c r="I22" s="16">
        <f t="shared" si="6"/>
        <v>414.06999999999994</v>
      </c>
    </row>
    <row r="23" spans="2:9" ht="12.75">
      <c r="B23" s="13" t="s">
        <v>24</v>
      </c>
      <c r="C23" s="11"/>
      <c r="D23" s="15">
        <v>2772430</v>
      </c>
      <c r="E23" s="16">
        <v>23218395.11</v>
      </c>
      <c r="F23" s="15">
        <f t="shared" si="5"/>
        <v>25990825.11</v>
      </c>
      <c r="G23" s="16">
        <v>12011107.81</v>
      </c>
      <c r="H23" s="16">
        <v>8408195.24</v>
      </c>
      <c r="I23" s="16">
        <f t="shared" si="6"/>
        <v>13979717.299999999</v>
      </c>
    </row>
    <row r="24" spans="2:9" ht="12.75">
      <c r="B24" s="13" t="s">
        <v>25</v>
      </c>
      <c r="C24" s="11"/>
      <c r="D24" s="15">
        <v>621637</v>
      </c>
      <c r="E24" s="16">
        <v>2047145.46</v>
      </c>
      <c r="F24" s="15">
        <f t="shared" si="5"/>
        <v>2668782.46</v>
      </c>
      <c r="G24" s="16">
        <v>924484.99</v>
      </c>
      <c r="H24" s="16">
        <v>691173.25</v>
      </c>
      <c r="I24" s="16">
        <f t="shared" si="6"/>
        <v>1744297.47</v>
      </c>
    </row>
    <row r="25" spans="2:9" ht="12.75">
      <c r="B25" s="13" t="s">
        <v>26</v>
      </c>
      <c r="C25" s="11"/>
      <c r="D25" s="15">
        <v>16107255</v>
      </c>
      <c r="E25" s="16">
        <v>21175928.19</v>
      </c>
      <c r="F25" s="15">
        <f t="shared" si="5"/>
        <v>37283183.19</v>
      </c>
      <c r="G25" s="16">
        <v>26819486.09</v>
      </c>
      <c r="H25" s="16">
        <v>25290176.16</v>
      </c>
      <c r="I25" s="16">
        <f t="shared" si="6"/>
        <v>10463697.099999998</v>
      </c>
    </row>
    <row r="26" spans="2:9" ht="12.75">
      <c r="B26" s="13" t="s">
        <v>27</v>
      </c>
      <c r="C26" s="11"/>
      <c r="D26" s="15">
        <v>936673</v>
      </c>
      <c r="E26" s="16">
        <v>1763613.92</v>
      </c>
      <c r="F26" s="15">
        <f t="shared" si="5"/>
        <v>2700286.92</v>
      </c>
      <c r="G26" s="16">
        <v>1912210.14</v>
      </c>
      <c r="H26" s="16">
        <v>1309479.71</v>
      </c>
      <c r="I26" s="16">
        <f t="shared" si="6"/>
        <v>788076.78</v>
      </c>
    </row>
    <row r="27" spans="2:9" ht="12.75">
      <c r="B27" s="13" t="s">
        <v>28</v>
      </c>
      <c r="C27" s="11"/>
      <c r="D27" s="15">
        <v>0</v>
      </c>
      <c r="E27" s="16">
        <v>21055.96</v>
      </c>
      <c r="F27" s="15">
        <f t="shared" si="5"/>
        <v>21055.96</v>
      </c>
      <c r="G27" s="16">
        <v>21055.55</v>
      </c>
      <c r="H27" s="16">
        <v>21055.55</v>
      </c>
      <c r="I27" s="16">
        <f t="shared" si="6"/>
        <v>0.4099999999998545</v>
      </c>
    </row>
    <row r="28" spans="2:9" ht="12.75">
      <c r="B28" s="13" t="s">
        <v>29</v>
      </c>
      <c r="C28" s="11"/>
      <c r="D28" s="15">
        <v>2105619</v>
      </c>
      <c r="E28" s="16">
        <v>6447535.14</v>
      </c>
      <c r="F28" s="15">
        <f t="shared" si="5"/>
        <v>8553154.14</v>
      </c>
      <c r="G28" s="16">
        <v>3728171.68</v>
      </c>
      <c r="H28" s="16">
        <v>2826451.58</v>
      </c>
      <c r="I28" s="16">
        <f t="shared" si="6"/>
        <v>4824982.460000001</v>
      </c>
    </row>
    <row r="29" spans="2:9" ht="12.75">
      <c r="B29" s="3" t="s">
        <v>30</v>
      </c>
      <c r="C29" s="9"/>
      <c r="D29" s="15">
        <f aca="true" t="shared" si="7" ref="D29:I29">SUM(D30:D38)</f>
        <v>113064318</v>
      </c>
      <c r="E29" s="15">
        <f t="shared" si="7"/>
        <v>141402153.31</v>
      </c>
      <c r="F29" s="15">
        <f t="shared" si="7"/>
        <v>254466471.30999997</v>
      </c>
      <c r="G29" s="15">
        <f t="shared" si="7"/>
        <v>183656863.24</v>
      </c>
      <c r="H29" s="15">
        <f t="shared" si="7"/>
        <v>165260615.31</v>
      </c>
      <c r="I29" s="15">
        <f t="shared" si="7"/>
        <v>70809608.07</v>
      </c>
    </row>
    <row r="30" spans="2:9" ht="12.75">
      <c r="B30" s="13" t="s">
        <v>31</v>
      </c>
      <c r="C30" s="11"/>
      <c r="D30" s="15">
        <v>43545987</v>
      </c>
      <c r="E30" s="16">
        <v>26572168.3</v>
      </c>
      <c r="F30" s="15">
        <f aca="true" t="shared" si="8" ref="F30:F38">D30+E30</f>
        <v>70118155.3</v>
      </c>
      <c r="G30" s="16">
        <v>49229891.36</v>
      </c>
      <c r="H30" s="16">
        <v>43345411.57</v>
      </c>
      <c r="I30" s="16">
        <f t="shared" si="6"/>
        <v>20888263.939999998</v>
      </c>
    </row>
    <row r="31" spans="2:9" ht="12.75">
      <c r="B31" s="13" t="s">
        <v>32</v>
      </c>
      <c r="C31" s="11"/>
      <c r="D31" s="15">
        <v>4956860</v>
      </c>
      <c r="E31" s="16">
        <v>35503203.71</v>
      </c>
      <c r="F31" s="15">
        <f t="shared" si="8"/>
        <v>40460063.71</v>
      </c>
      <c r="G31" s="16">
        <v>22167278.38</v>
      </c>
      <c r="H31" s="16">
        <v>20417794.83</v>
      </c>
      <c r="I31" s="16">
        <f t="shared" si="6"/>
        <v>18292785.330000002</v>
      </c>
    </row>
    <row r="32" spans="2:9" ht="12.75">
      <c r="B32" s="13" t="s">
        <v>33</v>
      </c>
      <c r="C32" s="11"/>
      <c r="D32" s="15">
        <v>5364482</v>
      </c>
      <c r="E32" s="16">
        <v>10230623.74</v>
      </c>
      <c r="F32" s="15">
        <f t="shared" si="8"/>
        <v>15595105.74</v>
      </c>
      <c r="G32" s="16">
        <v>10324319.42</v>
      </c>
      <c r="H32" s="16">
        <v>9201654.02</v>
      </c>
      <c r="I32" s="16">
        <f t="shared" si="6"/>
        <v>5270786.32</v>
      </c>
    </row>
    <row r="33" spans="2:9" ht="12.75">
      <c r="B33" s="13" t="s">
        <v>34</v>
      </c>
      <c r="C33" s="11"/>
      <c r="D33" s="15">
        <v>820223</v>
      </c>
      <c r="E33" s="16">
        <v>4105340.63</v>
      </c>
      <c r="F33" s="15">
        <f t="shared" si="8"/>
        <v>4925563.63</v>
      </c>
      <c r="G33" s="16">
        <v>3252316.22</v>
      </c>
      <c r="H33" s="16">
        <v>2810176.66</v>
      </c>
      <c r="I33" s="16">
        <f t="shared" si="6"/>
        <v>1673247.4099999997</v>
      </c>
    </row>
    <row r="34" spans="2:9" ht="12.75">
      <c r="B34" s="13" t="s">
        <v>35</v>
      </c>
      <c r="C34" s="11"/>
      <c r="D34" s="15">
        <v>1838820</v>
      </c>
      <c r="E34" s="16">
        <v>12806300.64</v>
      </c>
      <c r="F34" s="15">
        <f t="shared" si="8"/>
        <v>14645120.64</v>
      </c>
      <c r="G34" s="16">
        <v>13439812.47</v>
      </c>
      <c r="H34" s="16">
        <v>12006068.86</v>
      </c>
      <c r="I34" s="16">
        <f t="shared" si="6"/>
        <v>1205308.17</v>
      </c>
    </row>
    <row r="35" spans="2:9" ht="12.75">
      <c r="B35" s="13" t="s">
        <v>36</v>
      </c>
      <c r="C35" s="11"/>
      <c r="D35" s="15">
        <v>11311407</v>
      </c>
      <c r="E35" s="16">
        <v>10978733.57</v>
      </c>
      <c r="F35" s="15">
        <f t="shared" si="8"/>
        <v>22290140.57</v>
      </c>
      <c r="G35" s="16">
        <v>13072233.53</v>
      </c>
      <c r="H35" s="16">
        <v>11186457.53</v>
      </c>
      <c r="I35" s="16">
        <f t="shared" si="6"/>
        <v>9217907.040000001</v>
      </c>
    </row>
    <row r="36" spans="2:9" ht="12.75">
      <c r="B36" s="13" t="s">
        <v>37</v>
      </c>
      <c r="C36" s="11"/>
      <c r="D36" s="15">
        <v>1743564</v>
      </c>
      <c r="E36" s="16">
        <v>4064153.51</v>
      </c>
      <c r="F36" s="15">
        <f t="shared" si="8"/>
        <v>5807717.51</v>
      </c>
      <c r="G36" s="16">
        <v>4011137.96</v>
      </c>
      <c r="H36" s="16">
        <v>3673085.76</v>
      </c>
      <c r="I36" s="16">
        <f t="shared" si="6"/>
        <v>1796579.5499999998</v>
      </c>
    </row>
    <row r="37" spans="2:9" ht="12.75">
      <c r="B37" s="13" t="s">
        <v>38</v>
      </c>
      <c r="C37" s="11"/>
      <c r="D37" s="15">
        <v>28109270</v>
      </c>
      <c r="E37" s="16">
        <v>1855547.61</v>
      </c>
      <c r="F37" s="15">
        <f t="shared" si="8"/>
        <v>29964817.61</v>
      </c>
      <c r="G37" s="16">
        <v>27631616.41</v>
      </c>
      <c r="H37" s="16">
        <v>24231054.58</v>
      </c>
      <c r="I37" s="16">
        <f t="shared" si="6"/>
        <v>2333201.1999999993</v>
      </c>
    </row>
    <row r="38" spans="2:9" ht="12.75">
      <c r="B38" s="13" t="s">
        <v>39</v>
      </c>
      <c r="C38" s="11"/>
      <c r="D38" s="15">
        <v>15373705</v>
      </c>
      <c r="E38" s="16">
        <v>35286081.6</v>
      </c>
      <c r="F38" s="15">
        <f t="shared" si="8"/>
        <v>50659786.6</v>
      </c>
      <c r="G38" s="16">
        <v>40528257.49</v>
      </c>
      <c r="H38" s="16">
        <v>38388911.5</v>
      </c>
      <c r="I38" s="16">
        <f t="shared" si="6"/>
        <v>10131529.11</v>
      </c>
    </row>
    <row r="39" spans="2:9" ht="25.5" customHeight="1">
      <c r="B39" s="40" t="s">
        <v>40</v>
      </c>
      <c r="C39" s="41"/>
      <c r="D39" s="15">
        <f aca="true" t="shared" si="9" ref="D39:I39">SUM(D40:D48)</f>
        <v>253227296</v>
      </c>
      <c r="E39" s="15">
        <f t="shared" si="9"/>
        <v>-121060724.84</v>
      </c>
      <c r="F39" s="15">
        <f>SUM(F40:F48)</f>
        <v>132166571.16</v>
      </c>
      <c r="G39" s="15">
        <f t="shared" si="9"/>
        <v>80861480.66999999</v>
      </c>
      <c r="H39" s="15">
        <f t="shared" si="9"/>
        <v>80811491.39999999</v>
      </c>
      <c r="I39" s="15">
        <f t="shared" si="9"/>
        <v>51305090.489999995</v>
      </c>
    </row>
    <row r="40" spans="2:9" ht="12.75">
      <c r="B40" s="13" t="s">
        <v>41</v>
      </c>
      <c r="C40" s="11"/>
      <c r="D40" s="15">
        <v>219078627</v>
      </c>
      <c r="E40" s="16">
        <v>-130388553.15</v>
      </c>
      <c r="F40" s="15">
        <f>D40+E40</f>
        <v>88690073.85</v>
      </c>
      <c r="G40" s="16">
        <v>64565958.21</v>
      </c>
      <c r="H40" s="16">
        <v>64565958.21</v>
      </c>
      <c r="I40" s="16">
        <f t="shared" si="6"/>
        <v>24124115.639999993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10000000</v>
      </c>
      <c r="E42" s="16">
        <v>0</v>
      </c>
      <c r="F42" s="15">
        <f t="shared" si="10"/>
        <v>10000000</v>
      </c>
      <c r="G42" s="16">
        <v>0</v>
      </c>
      <c r="H42" s="16">
        <v>0</v>
      </c>
      <c r="I42" s="16">
        <f t="shared" si="6"/>
        <v>10000000</v>
      </c>
    </row>
    <row r="43" spans="2:9" ht="12.75">
      <c r="B43" s="13" t="s">
        <v>44</v>
      </c>
      <c r="C43" s="11"/>
      <c r="D43" s="15">
        <v>18372788</v>
      </c>
      <c r="E43" s="16">
        <v>9327828.31</v>
      </c>
      <c r="F43" s="15">
        <f t="shared" si="10"/>
        <v>27700616.310000002</v>
      </c>
      <c r="G43" s="16">
        <v>12464222.61</v>
      </c>
      <c r="H43" s="16">
        <v>12414233.34</v>
      </c>
      <c r="I43" s="16">
        <f t="shared" si="6"/>
        <v>15236393.700000003</v>
      </c>
    </row>
    <row r="44" spans="2:9" ht="12.75">
      <c r="B44" s="13" t="s">
        <v>45</v>
      </c>
      <c r="C44" s="11"/>
      <c r="D44" s="15">
        <v>5775881</v>
      </c>
      <c r="E44" s="16">
        <v>0</v>
      </c>
      <c r="F44" s="15">
        <f t="shared" si="10"/>
        <v>5775881</v>
      </c>
      <c r="G44" s="16">
        <v>3831299.85</v>
      </c>
      <c r="H44" s="16">
        <v>3831299.85</v>
      </c>
      <c r="I44" s="16">
        <f t="shared" si="6"/>
        <v>1944581.15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0" t="s">
        <v>50</v>
      </c>
      <c r="C49" s="41"/>
      <c r="D49" s="15">
        <f aca="true" t="shared" si="11" ref="D49:I49">SUM(D50:D58)</f>
        <v>2240000</v>
      </c>
      <c r="E49" s="15">
        <f t="shared" si="11"/>
        <v>2330776.6599999997</v>
      </c>
      <c r="F49" s="15">
        <f t="shared" si="11"/>
        <v>4570776.66</v>
      </c>
      <c r="G49" s="15">
        <f t="shared" si="11"/>
        <v>1977867.29</v>
      </c>
      <c r="H49" s="15">
        <f t="shared" si="11"/>
        <v>1562506.63</v>
      </c>
      <c r="I49" s="15">
        <f t="shared" si="11"/>
        <v>2592909.37</v>
      </c>
    </row>
    <row r="50" spans="2:9" ht="12.75">
      <c r="B50" s="13" t="s">
        <v>51</v>
      </c>
      <c r="C50" s="11"/>
      <c r="D50" s="15">
        <v>0</v>
      </c>
      <c r="E50" s="16">
        <v>890055.36</v>
      </c>
      <c r="F50" s="15">
        <f t="shared" si="10"/>
        <v>890055.36</v>
      </c>
      <c r="G50" s="16">
        <v>694457.41</v>
      </c>
      <c r="H50" s="16">
        <v>519611.29</v>
      </c>
      <c r="I50" s="16">
        <f t="shared" si="6"/>
        <v>195597.94999999995</v>
      </c>
    </row>
    <row r="51" spans="2:9" ht="12.75">
      <c r="B51" s="13" t="s">
        <v>52</v>
      </c>
      <c r="C51" s="11"/>
      <c r="D51" s="15">
        <v>0</v>
      </c>
      <c r="E51" s="16">
        <v>160125.24</v>
      </c>
      <c r="F51" s="15">
        <f t="shared" si="10"/>
        <v>160125.24</v>
      </c>
      <c r="G51" s="16">
        <v>139593.24</v>
      </c>
      <c r="H51" s="16">
        <v>139593.24</v>
      </c>
      <c r="I51" s="16">
        <f t="shared" si="6"/>
        <v>20532</v>
      </c>
    </row>
    <row r="52" spans="2:9" ht="12.75">
      <c r="B52" s="13" t="s">
        <v>53</v>
      </c>
      <c r="C52" s="11"/>
      <c r="D52" s="15">
        <v>100000</v>
      </c>
      <c r="E52" s="16">
        <v>0</v>
      </c>
      <c r="F52" s="15">
        <f t="shared" si="10"/>
        <v>100000</v>
      </c>
      <c r="G52" s="16">
        <v>0</v>
      </c>
      <c r="H52" s="16">
        <v>0</v>
      </c>
      <c r="I52" s="16">
        <f t="shared" si="6"/>
        <v>100000</v>
      </c>
    </row>
    <row r="53" spans="2:9" ht="12.75">
      <c r="B53" s="13" t="s">
        <v>54</v>
      </c>
      <c r="C53" s="11"/>
      <c r="D53" s="15">
        <v>2140000</v>
      </c>
      <c r="E53" s="16">
        <v>146201</v>
      </c>
      <c r="F53" s="15">
        <f t="shared" si="10"/>
        <v>2286201</v>
      </c>
      <c r="G53" s="16">
        <v>146200</v>
      </c>
      <c r="H53" s="16">
        <v>146200</v>
      </c>
      <c r="I53" s="16">
        <f t="shared" si="6"/>
        <v>2140001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1070693.66</v>
      </c>
      <c r="F55" s="15">
        <f t="shared" si="10"/>
        <v>1070693.66</v>
      </c>
      <c r="G55" s="16">
        <v>933915.24</v>
      </c>
      <c r="H55" s="16">
        <v>693400.7</v>
      </c>
      <c r="I55" s="16">
        <f t="shared" si="6"/>
        <v>136778.41999999993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63701.4</v>
      </c>
      <c r="F58" s="15">
        <f t="shared" si="10"/>
        <v>63701.4</v>
      </c>
      <c r="G58" s="16">
        <v>63701.4</v>
      </c>
      <c r="H58" s="16">
        <v>63701.4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0" t="s">
        <v>64</v>
      </c>
      <c r="C63" s="41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40181683</v>
      </c>
      <c r="E76" s="15">
        <f>SUM(E77:E83)</f>
        <v>111365859.39</v>
      </c>
      <c r="F76" s="15">
        <f>SUM(F77:F83)</f>
        <v>151547542.39000002</v>
      </c>
      <c r="G76" s="15">
        <f>SUM(G77:G83)</f>
        <v>134190703.97</v>
      </c>
      <c r="H76" s="15">
        <f>SUM(H77:H83)</f>
        <v>134190703.97</v>
      </c>
      <c r="I76" s="16">
        <f t="shared" si="6"/>
        <v>17356838.420000017</v>
      </c>
    </row>
    <row r="77" spans="2:9" ht="12.75">
      <c r="B77" s="13" t="s">
        <v>78</v>
      </c>
      <c r="C77" s="11"/>
      <c r="D77" s="15">
        <v>5508455</v>
      </c>
      <c r="E77" s="16">
        <v>-159220.87</v>
      </c>
      <c r="F77" s="15">
        <f t="shared" si="10"/>
        <v>5349234.13</v>
      </c>
      <c r="G77" s="16">
        <v>3933223.03</v>
      </c>
      <c r="H77" s="16">
        <v>3933223.03</v>
      </c>
      <c r="I77" s="16">
        <f t="shared" si="6"/>
        <v>1416011.1</v>
      </c>
    </row>
    <row r="78" spans="2:9" ht="12.75">
      <c r="B78" s="13" t="s">
        <v>79</v>
      </c>
      <c r="C78" s="11"/>
      <c r="D78" s="15">
        <v>29606167</v>
      </c>
      <c r="E78" s="16">
        <v>-300</v>
      </c>
      <c r="F78" s="15">
        <f t="shared" si="10"/>
        <v>29605867</v>
      </c>
      <c r="G78" s="16">
        <v>18153996.33</v>
      </c>
      <c r="H78" s="16">
        <v>18153996.33</v>
      </c>
      <c r="I78" s="16">
        <f t="shared" si="6"/>
        <v>11451870.670000002</v>
      </c>
    </row>
    <row r="79" spans="2:9" ht="12.75">
      <c r="B79" s="13" t="s">
        <v>80</v>
      </c>
      <c r="C79" s="11"/>
      <c r="D79" s="15">
        <v>1200000</v>
      </c>
      <c r="E79" s="16">
        <v>0</v>
      </c>
      <c r="F79" s="15">
        <f t="shared" si="10"/>
        <v>1200000</v>
      </c>
      <c r="G79" s="16">
        <v>848253.47</v>
      </c>
      <c r="H79" s="16">
        <v>848253.47</v>
      </c>
      <c r="I79" s="16">
        <f t="shared" si="6"/>
        <v>351746.53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3867061</v>
      </c>
      <c r="E83" s="16">
        <v>111525380.26</v>
      </c>
      <c r="F83" s="15">
        <f t="shared" si="10"/>
        <v>115392441.26</v>
      </c>
      <c r="G83" s="16">
        <v>111255231.14</v>
      </c>
      <c r="H83" s="16">
        <v>111255231.14</v>
      </c>
      <c r="I83" s="16">
        <f t="shared" si="6"/>
        <v>4137210.120000005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357441824</v>
      </c>
      <c r="E85" s="21">
        <f>E86+E104+E94+E114+E124+E134+E138+E147+E151</f>
        <v>66903980.24</v>
      </c>
      <c r="F85" s="21">
        <f t="shared" si="12"/>
        <v>424345804.23999995</v>
      </c>
      <c r="G85" s="21">
        <f>G86+G104+G94+G114+G124+G134+G138+G147+G151</f>
        <v>226529001.75000003</v>
      </c>
      <c r="H85" s="21">
        <f>H86+H104+H94+H114+H124+H134+H138+H147+H151</f>
        <v>202448317.51000002</v>
      </c>
      <c r="I85" s="21">
        <f t="shared" si="12"/>
        <v>197816802.49</v>
      </c>
    </row>
    <row r="86" spans="2:9" ht="12.75">
      <c r="B86" s="3" t="s">
        <v>12</v>
      </c>
      <c r="C86" s="9"/>
      <c r="D86" s="15">
        <f>SUM(D87:D93)</f>
        <v>41133464</v>
      </c>
      <c r="E86" s="15">
        <f>SUM(E87:E93)</f>
        <v>-291409.29000000004</v>
      </c>
      <c r="F86" s="15">
        <f>SUM(F87:F93)</f>
        <v>40842054.70999999</v>
      </c>
      <c r="G86" s="15">
        <f>SUM(G87:G93)</f>
        <v>36400025.11</v>
      </c>
      <c r="H86" s="15">
        <f>SUM(H87:H93)</f>
        <v>36400025.11</v>
      </c>
      <c r="I86" s="16">
        <f aca="true" t="shared" si="13" ref="I86:I149">F86-G86</f>
        <v>4442029.599999994</v>
      </c>
    </row>
    <row r="87" spans="2:9" ht="12.75">
      <c r="B87" s="13" t="s">
        <v>13</v>
      </c>
      <c r="C87" s="11"/>
      <c r="D87" s="15">
        <v>16089868</v>
      </c>
      <c r="E87" s="16">
        <v>5803332.74</v>
      </c>
      <c r="F87" s="15">
        <f aca="true" t="shared" si="14" ref="F87:F103">D87+E87</f>
        <v>21893200.740000002</v>
      </c>
      <c r="G87" s="16">
        <v>18725371.93</v>
      </c>
      <c r="H87" s="16">
        <v>18725371.93</v>
      </c>
      <c r="I87" s="16">
        <f t="shared" si="13"/>
        <v>3167828.8100000024</v>
      </c>
    </row>
    <row r="88" spans="2:9" ht="12.75">
      <c r="B88" s="13" t="s">
        <v>14</v>
      </c>
      <c r="C88" s="11"/>
      <c r="D88" s="15">
        <v>2000000</v>
      </c>
      <c r="E88" s="16">
        <v>0</v>
      </c>
      <c r="F88" s="15">
        <f t="shared" si="14"/>
        <v>2000000</v>
      </c>
      <c r="G88" s="16">
        <v>1334266.62</v>
      </c>
      <c r="H88" s="16">
        <v>1334266.62</v>
      </c>
      <c r="I88" s="16">
        <f t="shared" si="13"/>
        <v>665733.3799999999</v>
      </c>
    </row>
    <row r="89" spans="2:9" ht="12.75">
      <c r="B89" s="13" t="s">
        <v>15</v>
      </c>
      <c r="C89" s="11"/>
      <c r="D89" s="15">
        <v>0</v>
      </c>
      <c r="E89" s="16">
        <v>8220219.47</v>
      </c>
      <c r="F89" s="15">
        <f t="shared" si="14"/>
        <v>8220219.47</v>
      </c>
      <c r="G89" s="16">
        <v>7921229.82</v>
      </c>
      <c r="H89" s="16">
        <v>7921229.82</v>
      </c>
      <c r="I89" s="16">
        <f t="shared" si="13"/>
        <v>298989.64999999944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23043596</v>
      </c>
      <c r="E91" s="16">
        <v>-21117991.3</v>
      </c>
      <c r="F91" s="15">
        <f t="shared" si="14"/>
        <v>1925604.6999999993</v>
      </c>
      <c r="G91" s="16">
        <v>1925604.7</v>
      </c>
      <c r="H91" s="16">
        <v>1925604.7</v>
      </c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6803029.8</v>
      </c>
      <c r="F93" s="15">
        <f t="shared" si="14"/>
        <v>6803029.8</v>
      </c>
      <c r="G93" s="16">
        <v>6493552.04</v>
      </c>
      <c r="H93" s="16">
        <v>6493552.04</v>
      </c>
      <c r="I93" s="16">
        <f t="shared" si="13"/>
        <v>309477.7599999998</v>
      </c>
    </row>
    <row r="94" spans="2:9" ht="12.75">
      <c r="B94" s="3" t="s">
        <v>20</v>
      </c>
      <c r="C94" s="9"/>
      <c r="D94" s="15">
        <f>SUM(D95:D103)</f>
        <v>22569978</v>
      </c>
      <c r="E94" s="15">
        <f>SUM(E95:E103)</f>
        <v>11839498.190000001</v>
      </c>
      <c r="F94" s="15">
        <f>SUM(F95:F103)</f>
        <v>34409476.190000005</v>
      </c>
      <c r="G94" s="15">
        <f>SUM(G95:G103)</f>
        <v>19203553.26</v>
      </c>
      <c r="H94" s="15">
        <f>SUM(H95:H103)</f>
        <v>12177638.719999999</v>
      </c>
      <c r="I94" s="16">
        <f t="shared" si="13"/>
        <v>15205922.930000003</v>
      </c>
    </row>
    <row r="95" spans="2:9" ht="12.75">
      <c r="B95" s="13" t="s">
        <v>21</v>
      </c>
      <c r="C95" s="11"/>
      <c r="D95" s="15">
        <v>4300000</v>
      </c>
      <c r="E95" s="16">
        <v>-1388705.03</v>
      </c>
      <c r="F95" s="15">
        <f t="shared" si="14"/>
        <v>2911294.9699999997</v>
      </c>
      <c r="G95" s="16">
        <v>2441512.91</v>
      </c>
      <c r="H95" s="16">
        <v>1915553.1</v>
      </c>
      <c r="I95" s="16">
        <f t="shared" si="13"/>
        <v>469782.0599999996</v>
      </c>
    </row>
    <row r="96" spans="2:9" ht="12.75">
      <c r="B96" s="13" t="s">
        <v>22</v>
      </c>
      <c r="C96" s="11"/>
      <c r="D96" s="15">
        <v>1264000</v>
      </c>
      <c r="E96" s="16">
        <v>-1165449.3</v>
      </c>
      <c r="F96" s="15">
        <f t="shared" si="14"/>
        <v>98550.69999999995</v>
      </c>
      <c r="G96" s="16">
        <v>98550.7</v>
      </c>
      <c r="H96" s="16">
        <v>98550.7</v>
      </c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8045978</v>
      </c>
      <c r="E98" s="16">
        <v>7166101.44</v>
      </c>
      <c r="F98" s="15">
        <f t="shared" si="14"/>
        <v>15212079.440000001</v>
      </c>
      <c r="G98" s="16">
        <v>9036157.73</v>
      </c>
      <c r="H98" s="16">
        <v>6860897.03</v>
      </c>
      <c r="I98" s="16">
        <f t="shared" si="13"/>
        <v>6175921.710000001</v>
      </c>
    </row>
    <row r="99" spans="2:9" ht="12.75">
      <c r="B99" s="13" t="s">
        <v>25</v>
      </c>
      <c r="C99" s="11"/>
      <c r="D99" s="15">
        <v>160000</v>
      </c>
      <c r="E99" s="16">
        <v>235774.41</v>
      </c>
      <c r="F99" s="15">
        <f t="shared" si="14"/>
        <v>395774.41000000003</v>
      </c>
      <c r="G99" s="16">
        <v>395774.38</v>
      </c>
      <c r="H99" s="16">
        <v>282218.48</v>
      </c>
      <c r="I99" s="16">
        <f t="shared" si="13"/>
        <v>0.030000000027939677</v>
      </c>
    </row>
    <row r="100" spans="2:9" ht="12.75">
      <c r="B100" s="13" t="s">
        <v>26</v>
      </c>
      <c r="C100" s="11"/>
      <c r="D100" s="15">
        <v>3640000</v>
      </c>
      <c r="E100" s="16">
        <v>2433757.47</v>
      </c>
      <c r="F100" s="15">
        <f t="shared" si="14"/>
        <v>6073757.470000001</v>
      </c>
      <c r="G100" s="16">
        <v>4716716.17</v>
      </c>
      <c r="H100" s="16">
        <v>2151815.62</v>
      </c>
      <c r="I100" s="16">
        <f t="shared" si="13"/>
        <v>1357041.3000000007</v>
      </c>
    </row>
    <row r="101" spans="2:9" ht="12.75">
      <c r="B101" s="13" t="s">
        <v>27</v>
      </c>
      <c r="C101" s="11"/>
      <c r="D101" s="15">
        <v>2800000</v>
      </c>
      <c r="E101" s="16">
        <v>1048248.74</v>
      </c>
      <c r="F101" s="15">
        <f t="shared" si="14"/>
        <v>3848248.74</v>
      </c>
      <c r="G101" s="16">
        <v>1556744.89</v>
      </c>
      <c r="H101" s="16">
        <v>120613.5</v>
      </c>
      <c r="I101" s="16">
        <f t="shared" si="13"/>
        <v>2291503.8500000006</v>
      </c>
    </row>
    <row r="102" spans="2:9" ht="12.75">
      <c r="B102" s="13" t="s">
        <v>28</v>
      </c>
      <c r="C102" s="11"/>
      <c r="D102" s="15">
        <v>0</v>
      </c>
      <c r="E102" s="16">
        <v>1116691.72</v>
      </c>
      <c r="F102" s="15">
        <f t="shared" si="14"/>
        <v>1116691.72</v>
      </c>
      <c r="G102" s="16">
        <v>0</v>
      </c>
      <c r="H102" s="16">
        <v>0</v>
      </c>
      <c r="I102" s="16">
        <f t="shared" si="13"/>
        <v>1116691.72</v>
      </c>
    </row>
    <row r="103" spans="2:9" ht="12.75">
      <c r="B103" s="13" t="s">
        <v>29</v>
      </c>
      <c r="C103" s="11"/>
      <c r="D103" s="15">
        <v>2360000</v>
      </c>
      <c r="E103" s="16">
        <v>2393078.74</v>
      </c>
      <c r="F103" s="15">
        <f t="shared" si="14"/>
        <v>4753078.74</v>
      </c>
      <c r="G103" s="16">
        <v>958096.48</v>
      </c>
      <c r="H103" s="16">
        <v>747990.29</v>
      </c>
      <c r="I103" s="16">
        <f t="shared" si="13"/>
        <v>3794982.2600000002</v>
      </c>
    </row>
    <row r="104" spans="2:9" ht="12.75">
      <c r="B104" s="3" t="s">
        <v>30</v>
      </c>
      <c r="C104" s="9"/>
      <c r="D104" s="15">
        <f>SUM(D105:D113)</f>
        <v>109468119</v>
      </c>
      <c r="E104" s="15">
        <f>SUM(E105:E113)</f>
        <v>6915029.54</v>
      </c>
      <c r="F104" s="15">
        <f>SUM(F105:F113)</f>
        <v>116383148.54</v>
      </c>
      <c r="G104" s="15">
        <f>SUM(G105:G113)</f>
        <v>77258091.89</v>
      </c>
      <c r="H104" s="15">
        <f>SUM(H105:H113)</f>
        <v>65330046.47</v>
      </c>
      <c r="I104" s="16">
        <f t="shared" si="13"/>
        <v>39125056.650000006</v>
      </c>
    </row>
    <row r="105" spans="2:9" ht="12.75">
      <c r="B105" s="13" t="s">
        <v>31</v>
      </c>
      <c r="C105" s="11"/>
      <c r="D105" s="15">
        <v>35294213</v>
      </c>
      <c r="E105" s="16">
        <v>1979543.02</v>
      </c>
      <c r="F105" s="16">
        <f>D105+E105</f>
        <v>37273756.02</v>
      </c>
      <c r="G105" s="16">
        <v>24020288.21</v>
      </c>
      <c r="H105" s="16">
        <v>24020288.21</v>
      </c>
      <c r="I105" s="16">
        <f t="shared" si="13"/>
        <v>13253467.810000002</v>
      </c>
    </row>
    <row r="106" spans="2:9" ht="12.75">
      <c r="B106" s="13" t="s">
        <v>32</v>
      </c>
      <c r="C106" s="11"/>
      <c r="D106" s="15">
        <v>1651086</v>
      </c>
      <c r="E106" s="16">
        <v>6273306.48</v>
      </c>
      <c r="F106" s="16">
        <f aca="true" t="shared" si="15" ref="F106:F113">D106+E106</f>
        <v>7924392.48</v>
      </c>
      <c r="G106" s="16">
        <v>3611729.16</v>
      </c>
      <c r="H106" s="16">
        <v>3611729.16</v>
      </c>
      <c r="I106" s="16">
        <f t="shared" si="13"/>
        <v>4312663.32</v>
      </c>
    </row>
    <row r="107" spans="2:9" ht="12.75">
      <c r="B107" s="13" t="s">
        <v>33</v>
      </c>
      <c r="C107" s="11"/>
      <c r="D107" s="15">
        <v>2500000</v>
      </c>
      <c r="E107" s="16">
        <v>1031827.93</v>
      </c>
      <c r="F107" s="16">
        <f t="shared" si="15"/>
        <v>3531827.93</v>
      </c>
      <c r="G107" s="16">
        <v>2514315.3</v>
      </c>
      <c r="H107" s="16">
        <v>2306698.5</v>
      </c>
      <c r="I107" s="16">
        <f t="shared" si="13"/>
        <v>1017512.6300000004</v>
      </c>
    </row>
    <row r="108" spans="2:9" ht="12.75">
      <c r="B108" s="13" t="s">
        <v>34</v>
      </c>
      <c r="C108" s="11"/>
      <c r="D108" s="15">
        <v>4531282</v>
      </c>
      <c r="E108" s="16">
        <v>-4479531.47</v>
      </c>
      <c r="F108" s="16">
        <f t="shared" si="15"/>
        <v>51750.53000000026</v>
      </c>
      <c r="G108" s="16">
        <v>51552.52</v>
      </c>
      <c r="H108" s="16">
        <v>51552.52</v>
      </c>
      <c r="I108" s="16">
        <f t="shared" si="13"/>
        <v>198.01000000026397</v>
      </c>
    </row>
    <row r="109" spans="2:9" ht="12.75">
      <c r="B109" s="13" t="s">
        <v>35</v>
      </c>
      <c r="C109" s="11"/>
      <c r="D109" s="15">
        <v>63393559</v>
      </c>
      <c r="E109" s="16">
        <v>3090260.02</v>
      </c>
      <c r="F109" s="16">
        <f t="shared" si="15"/>
        <v>66483819.02</v>
      </c>
      <c r="G109" s="16">
        <v>46853196.88</v>
      </c>
      <c r="H109" s="16">
        <v>35132768.26</v>
      </c>
      <c r="I109" s="16">
        <f t="shared" si="13"/>
        <v>19630622.14</v>
      </c>
    </row>
    <row r="110" spans="2:9" ht="12.75">
      <c r="B110" s="13" t="s">
        <v>36</v>
      </c>
      <c r="C110" s="11"/>
      <c r="D110" s="15">
        <v>1000000</v>
      </c>
      <c r="E110" s="16">
        <v>-830000</v>
      </c>
      <c r="F110" s="16">
        <f t="shared" si="15"/>
        <v>170000</v>
      </c>
      <c r="G110" s="16">
        <v>123594.82</v>
      </c>
      <c r="H110" s="16">
        <v>123594.82</v>
      </c>
      <c r="I110" s="16">
        <f t="shared" si="13"/>
        <v>46405.17999999999</v>
      </c>
    </row>
    <row r="111" spans="2:9" ht="12.75">
      <c r="B111" s="13" t="s">
        <v>37</v>
      </c>
      <c r="C111" s="11"/>
      <c r="D111" s="15">
        <v>1097979</v>
      </c>
      <c r="E111" s="16">
        <v>-259915.44</v>
      </c>
      <c r="F111" s="16">
        <f t="shared" si="15"/>
        <v>838063.56</v>
      </c>
      <c r="G111" s="16">
        <v>0</v>
      </c>
      <c r="H111" s="16">
        <v>0</v>
      </c>
      <c r="I111" s="16">
        <f t="shared" si="13"/>
        <v>838063.56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0</v>
      </c>
      <c r="E113" s="16">
        <v>109539</v>
      </c>
      <c r="F113" s="16">
        <f t="shared" si="15"/>
        <v>109539</v>
      </c>
      <c r="G113" s="16">
        <v>83415</v>
      </c>
      <c r="H113" s="16">
        <v>83415</v>
      </c>
      <c r="I113" s="16">
        <f t="shared" si="13"/>
        <v>26124</v>
      </c>
    </row>
    <row r="114" spans="2:9" ht="25.5" customHeight="1">
      <c r="B114" s="40" t="s">
        <v>40</v>
      </c>
      <c r="C114" s="41"/>
      <c r="D114" s="15">
        <f>SUM(D115:D123)</f>
        <v>13835340</v>
      </c>
      <c r="E114" s="15">
        <f>SUM(E115:E123)</f>
        <v>-1924965.58</v>
      </c>
      <c r="F114" s="15">
        <f>SUM(F115:F123)</f>
        <v>11910374.42</v>
      </c>
      <c r="G114" s="15">
        <f>SUM(G115:G123)</f>
        <v>2894360.18</v>
      </c>
      <c r="H114" s="15">
        <f>SUM(H115:H123)</f>
        <v>2894360.18</v>
      </c>
      <c r="I114" s="16">
        <f t="shared" si="13"/>
        <v>9016014.24</v>
      </c>
    </row>
    <row r="115" spans="2:9" ht="12.75">
      <c r="B115" s="13" t="s">
        <v>41</v>
      </c>
      <c r="C115" s="11"/>
      <c r="D115" s="15">
        <v>11835340</v>
      </c>
      <c r="E115" s="16">
        <v>-410965.58</v>
      </c>
      <c r="F115" s="16">
        <f>D115+E115</f>
        <v>11424374.42</v>
      </c>
      <c r="G115" s="16">
        <v>2639088.02</v>
      </c>
      <c r="H115" s="16">
        <v>2639088.02</v>
      </c>
      <c r="I115" s="16">
        <f t="shared" si="13"/>
        <v>8785286.4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2000000</v>
      </c>
      <c r="E118" s="16">
        <v>-1514000</v>
      </c>
      <c r="F118" s="16">
        <f t="shared" si="16"/>
        <v>486000</v>
      </c>
      <c r="G118" s="16">
        <v>255272.16</v>
      </c>
      <c r="H118" s="16">
        <v>255272.16</v>
      </c>
      <c r="I118" s="16">
        <f t="shared" si="13"/>
        <v>230727.84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5727597</v>
      </c>
      <c r="E124" s="15">
        <f>SUM(E125:E133)</f>
        <v>-2275269</v>
      </c>
      <c r="F124" s="15">
        <f>SUM(F125:F133)</f>
        <v>3452328</v>
      </c>
      <c r="G124" s="15">
        <f>SUM(G125:G133)</f>
        <v>2697647.74</v>
      </c>
      <c r="H124" s="15">
        <f>SUM(H125:H133)</f>
        <v>2419247.74</v>
      </c>
      <c r="I124" s="16">
        <f t="shared" si="13"/>
        <v>754680.2599999998</v>
      </c>
    </row>
    <row r="125" spans="2:9" ht="12.75">
      <c r="B125" s="13" t="s">
        <v>51</v>
      </c>
      <c r="C125" s="11"/>
      <c r="D125" s="15">
        <v>2233174</v>
      </c>
      <c r="E125" s="16">
        <v>-429148</v>
      </c>
      <c r="F125" s="16">
        <f>D125+E125</f>
        <v>1804026</v>
      </c>
      <c r="G125" s="16">
        <v>1804023.88</v>
      </c>
      <c r="H125" s="16">
        <v>1525623.88</v>
      </c>
      <c r="I125" s="16">
        <f t="shared" si="13"/>
        <v>2.1200000001117587</v>
      </c>
    </row>
    <row r="126" spans="2:9" ht="12.75">
      <c r="B126" s="13" t="s">
        <v>52</v>
      </c>
      <c r="C126" s="11"/>
      <c r="D126" s="15">
        <v>43409</v>
      </c>
      <c r="E126" s="16">
        <v>195791</v>
      </c>
      <c r="F126" s="16">
        <f aca="true" t="shared" si="17" ref="F126:F133">D126+E126</f>
        <v>239200</v>
      </c>
      <c r="G126" s="16">
        <v>86321.86</v>
      </c>
      <c r="H126" s="16">
        <v>86321.86</v>
      </c>
      <c r="I126" s="16">
        <f t="shared" si="13"/>
        <v>152878.14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2284048</v>
      </c>
      <c r="E128" s="16">
        <v>-934048</v>
      </c>
      <c r="F128" s="16">
        <f t="shared" si="17"/>
        <v>1350000</v>
      </c>
      <c r="G128" s="16">
        <v>748200</v>
      </c>
      <c r="H128" s="16">
        <v>748200</v>
      </c>
      <c r="I128" s="16">
        <f t="shared" si="13"/>
        <v>601800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659966</v>
      </c>
      <c r="E130" s="16">
        <v>-659966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507000</v>
      </c>
      <c r="E133" s="16">
        <v>-447898</v>
      </c>
      <c r="F133" s="16">
        <f t="shared" si="17"/>
        <v>59102</v>
      </c>
      <c r="G133" s="16">
        <v>59102</v>
      </c>
      <c r="H133" s="16">
        <v>59102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142545870</v>
      </c>
      <c r="E134" s="15">
        <f>SUM(E135:E137)</f>
        <v>11697004.92</v>
      </c>
      <c r="F134" s="15">
        <f>SUM(F135:F137)</f>
        <v>154242874.92</v>
      </c>
      <c r="G134" s="15">
        <f>SUM(G135:G137)</f>
        <v>26214944.8</v>
      </c>
      <c r="H134" s="15">
        <f>SUM(H135:H137)</f>
        <v>21366620.52</v>
      </c>
      <c r="I134" s="16">
        <f t="shared" si="13"/>
        <v>128027930.11999999</v>
      </c>
    </row>
    <row r="135" spans="2:9" ht="12.75">
      <c r="B135" s="13" t="s">
        <v>61</v>
      </c>
      <c r="C135" s="11"/>
      <c r="D135" s="15">
        <v>142545870</v>
      </c>
      <c r="E135" s="16">
        <v>9466479.07</v>
      </c>
      <c r="F135" s="16">
        <f>D135+E135</f>
        <v>152012349.07</v>
      </c>
      <c r="G135" s="16">
        <v>26214944.8</v>
      </c>
      <c r="H135" s="16">
        <v>21366620.52</v>
      </c>
      <c r="I135" s="16">
        <f t="shared" si="13"/>
        <v>125797404.27</v>
      </c>
    </row>
    <row r="136" spans="2:9" ht="12.75">
      <c r="B136" s="13" t="s">
        <v>62</v>
      </c>
      <c r="C136" s="11"/>
      <c r="D136" s="15">
        <v>0</v>
      </c>
      <c r="E136" s="16">
        <v>2230525.85</v>
      </c>
      <c r="F136" s="16">
        <f>D136+E136</f>
        <v>2230525.85</v>
      </c>
      <c r="G136" s="16">
        <v>0</v>
      </c>
      <c r="H136" s="16">
        <v>0</v>
      </c>
      <c r="I136" s="16">
        <f t="shared" si="13"/>
        <v>2230525.85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22161456</v>
      </c>
      <c r="E151" s="15">
        <f>SUM(E152:E158)</f>
        <v>40944091.46</v>
      </c>
      <c r="F151" s="15">
        <f>SUM(F152:F158)</f>
        <v>63105547.46</v>
      </c>
      <c r="G151" s="15">
        <f>SUM(G152:G158)</f>
        <v>61860378.77</v>
      </c>
      <c r="H151" s="15">
        <f>SUM(H152:H158)</f>
        <v>61860378.77</v>
      </c>
      <c r="I151" s="16">
        <f t="shared" si="19"/>
        <v>1245168.6899999976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22161456</v>
      </c>
      <c r="E158" s="16">
        <v>40944091.46</v>
      </c>
      <c r="F158" s="16">
        <f t="shared" si="20"/>
        <v>63105547.46</v>
      </c>
      <c r="G158" s="16">
        <v>61860378.77</v>
      </c>
      <c r="H158" s="16">
        <v>61860378.77</v>
      </c>
      <c r="I158" s="16">
        <f t="shared" si="19"/>
        <v>1245168.6899999976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1408942129</v>
      </c>
      <c r="E160" s="14">
        <f t="shared" si="21"/>
        <v>517110113.79</v>
      </c>
      <c r="F160" s="14">
        <f t="shared" si="21"/>
        <v>1926052242.7900002</v>
      </c>
      <c r="G160" s="14">
        <f t="shared" si="21"/>
        <v>1179977680.25</v>
      </c>
      <c r="H160" s="14">
        <f t="shared" si="21"/>
        <v>1081822590.75</v>
      </c>
      <c r="I160" s="14">
        <f t="shared" si="21"/>
        <v>746074562.54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3:9" ht="12.75">
      <c r="C166" s="46"/>
      <c r="G166" s="46"/>
      <c r="H166" s="46"/>
      <c r="I166" s="46"/>
    </row>
    <row r="167" spans="3:9" ht="12.75">
      <c r="C167" s="26" t="s">
        <v>89</v>
      </c>
      <c r="D167" s="27"/>
      <c r="E167" s="26"/>
      <c r="F167" s="28"/>
      <c r="G167" s="26"/>
      <c r="H167" s="26" t="s">
        <v>90</v>
      </c>
      <c r="I167" s="28"/>
    </row>
    <row r="168" spans="3:9" ht="12.75">
      <c r="C168" s="26" t="s">
        <v>91</v>
      </c>
      <c r="D168" s="27"/>
      <c r="E168" s="26"/>
      <c r="F168" s="28"/>
      <c r="G168" s="26"/>
      <c r="H168" s="26" t="s">
        <v>92</v>
      </c>
      <c r="I168" s="2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2019-10-15T17:12:47Z</cp:lastPrinted>
  <dcterms:created xsi:type="dcterms:W3CDTF">2016-10-11T20:25:15Z</dcterms:created>
  <dcterms:modified xsi:type="dcterms:W3CDTF">2019-10-15T17:13:27Z</dcterms:modified>
  <cp:category/>
  <cp:version/>
  <cp:contentType/>
  <cp:contentStatus/>
</cp:coreProperties>
</file>