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<sst xmlns="http://schemas.openxmlformats.org/spreadsheetml/2006/main" count="166" uniqueCount="93">
  <si>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</si>
  <si>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</si>
  <si>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</si>
  <si>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</si>
  <si>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</si>
  <si>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</si>
  <si>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</si>
  <si>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</si>
  <si>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</si>
  <si>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</si>
  <si>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</si>
  <si>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</si>
  <si>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</si>
  <si>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</si>
  <si>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</si>
  <si>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</si>
  <si>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</si>
  <si>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</si>
  <si>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</si>
  <si>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</si>
  <si>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</si>
  <si>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</si>
  <si>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</si>
  <si>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</si>
  <si>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</si>
  <si>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</si>
  <si>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</si>
  <si>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</si>
  <si>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</si>
  <si>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</si>
  <si>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</si>
  <si>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</si>
  <si>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</si>
  <si>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</si>
  <si>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</si>
  <si>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</si>
  <si>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</si>
  <si>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</si>
  <si>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</si>
  <si>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</si>
  <si>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</si>
  <si>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</si>
  <si>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</si>
  <si>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</si>
  <si>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</si>
  <si>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</si>
  <si>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</si>
  <si>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</si>
  <si>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</si>
  <si>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</si>
  <si>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</si>
  <si>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</si>
  <si>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</si>
  <si>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</si>
  <si>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</si>
  <si>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</si>
  <si>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</si>
  <si>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</si>
  <si>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</si>
  <si>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</si>
  <si>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</si>
  <si>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</si>
  <si>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</si>
  <si>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</si>
  <si>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</si>
  <si>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</si>
  <si>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</si>
  <si>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</si>
  <si>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</si>
  <si>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</si>
  <si>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</si>
  <si>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</si>
  <si>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</si>
  <si>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</si>
  <si>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</si>
  <si>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</si>
  <si>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</si>
  <si>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</si>
  <si>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</si>
  <si>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</si>
  <si>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</si>
  <si>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</si>
  <si>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</si>
  <si>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</si>
  <si>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</si>
  <si>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</si>
  <si>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</si>
  <si>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Carmen (a)</t>
  </si>
  <si>
    <t>Del 1 de Enero al 30 de Junio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</si>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</sst>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F166" sqref="F166:H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1051500305</v>
      </c>
      <c r="E10" s="14">
        <f t="shared" si="0"/>
        <v>174822159.25</v>
      </c>
      <c r="F10" s="14">
        <f t="shared" si="0"/>
        <v>1226322464.25</v>
      </c>
      <c r="G10" s="14">
        <f t="shared" si="0"/>
        <v>653749988.2300001</v>
      </c>
      <c r="H10" s="14">
        <f t="shared" si="0"/>
        <v>586481601.0600001</v>
      </c>
      <c r="I10" s="14">
        <f t="shared" si="0"/>
        <v>572572476.02</v>
      </c>
    </row>
    <row r="11" spans="2:9" ht="12.75">
      <c r="B11" s="3" t="s">
        <v>12</v>
      </c>
      <c r="C11" s="9"/>
      <c r="D11" s="15">
        <f aca="true" t="shared" si="1" ref="D11:I11">SUM(D12:D18)</f>
        <v>603697738</v>
      </c>
      <c r="E11" s="15">
        <f t="shared" si="1"/>
        <v>98111266.67999999</v>
      </c>
      <c r="F11" s="15">
        <f t="shared" si="1"/>
        <v>701809004.68</v>
      </c>
      <c r="G11" s="15">
        <f t="shared" si="1"/>
        <v>329051436.22</v>
      </c>
      <c r="H11" s="15">
        <f t="shared" si="1"/>
        <v>292873494.56</v>
      </c>
      <c r="I11" s="15">
        <f t="shared" si="1"/>
        <v>372757568.46000004</v>
      </c>
    </row>
    <row r="12" spans="2:9" ht="12.75">
      <c r="B12" s="13" t="s">
        <v>13</v>
      </c>
      <c r="C12" s="11"/>
      <c r="D12" s="15">
        <v>265612618</v>
      </c>
      <c r="E12" s="16">
        <v>117572595.75</v>
      </c>
      <c r="F12" s="16">
        <f>D12+E12</f>
        <v>383185213.75</v>
      </c>
      <c r="G12" s="16">
        <v>155436600.17</v>
      </c>
      <c r="H12" s="16">
        <v>155436600.17</v>
      </c>
      <c r="I12" s="16">
        <f>F12-G12</f>
        <v>227748613.58</v>
      </c>
    </row>
    <row r="13" spans="2:9" ht="12.75">
      <c r="B13" s="13" t="s">
        <v>14</v>
      </c>
      <c r="C13" s="11"/>
      <c r="D13" s="15">
        <v>1856132</v>
      </c>
      <c r="E13" s="16">
        <v>113333.31</v>
      </c>
      <c r="F13" s="16">
        <f aca="true" t="shared" si="2" ref="F13:F18">D13+E13</f>
        <v>1969465.31</v>
      </c>
      <c r="G13" s="16">
        <v>113333.31</v>
      </c>
      <c r="H13" s="16">
        <v>113333.31</v>
      </c>
      <c r="I13" s="16">
        <f aca="true" t="shared" si="3" ref="I13:I18">F13-G13</f>
        <v>1856132</v>
      </c>
    </row>
    <row r="14" spans="2:9" ht="12.75">
      <c r="B14" s="13" t="s">
        <v>15</v>
      </c>
      <c r="C14" s="11"/>
      <c r="D14" s="15">
        <v>222509190</v>
      </c>
      <c r="E14" s="16">
        <v>3527057.44</v>
      </c>
      <c r="F14" s="16">
        <f t="shared" si="2"/>
        <v>226036247.44</v>
      </c>
      <c r="G14" s="16">
        <v>120484984.33</v>
      </c>
      <c r="H14" s="16">
        <v>95211403.54</v>
      </c>
      <c r="I14" s="16">
        <f t="shared" si="3"/>
        <v>105551263.11</v>
      </c>
    </row>
    <row r="15" spans="2:9" ht="12.75">
      <c r="B15" s="13" t="s">
        <v>16</v>
      </c>
      <c r="C15" s="11"/>
      <c r="D15" s="15">
        <v>63750835</v>
      </c>
      <c r="E15" s="16">
        <v>-582752.45</v>
      </c>
      <c r="F15" s="16">
        <f t="shared" si="2"/>
        <v>63168082.55</v>
      </c>
      <c r="G15" s="16">
        <v>28441890.42</v>
      </c>
      <c r="H15" s="16">
        <v>17537529.55</v>
      </c>
      <c r="I15" s="16">
        <f t="shared" si="3"/>
        <v>34726192.129999995</v>
      </c>
    </row>
    <row r="16" spans="2:9" ht="12.75">
      <c r="B16" s="13" t="s">
        <v>17</v>
      </c>
      <c r="C16" s="11"/>
      <c r="D16" s="15">
        <v>37782623</v>
      </c>
      <c r="E16" s="16">
        <v>-25611989.72</v>
      </c>
      <c r="F16" s="16">
        <f t="shared" si="2"/>
        <v>12170633.280000001</v>
      </c>
      <c r="G16" s="16">
        <v>10391132.36</v>
      </c>
      <c r="H16" s="16">
        <v>10391132.36</v>
      </c>
      <c r="I16" s="16">
        <f t="shared" si="3"/>
        <v>1779500.9200000018</v>
      </c>
    </row>
    <row r="17" spans="2:9" ht="12.75">
      <c r="B17" s="13" t="s">
        <v>18</v>
      </c>
      <c r="C17" s="11"/>
      <c r="D17" s="15">
        <v>5494982</v>
      </c>
      <c r="E17" s="16">
        <v>-5494982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6691358</v>
      </c>
      <c r="E18" s="16">
        <v>8588004.35</v>
      </c>
      <c r="F18" s="16">
        <f t="shared" si="2"/>
        <v>15279362.35</v>
      </c>
      <c r="G18" s="16">
        <v>14183495.63</v>
      </c>
      <c r="H18" s="16">
        <v>14183495.63</v>
      </c>
      <c r="I18" s="16">
        <f t="shared" si="3"/>
        <v>1095866.7199999988</v>
      </c>
    </row>
    <row r="19" spans="2:9" ht="12.75">
      <c r="B19" s="3" t="s">
        <v>20</v>
      </c>
      <c r="C19" s="9"/>
      <c r="D19" s="15">
        <f aca="true" t="shared" si="4" ref="D19:I19">SUM(D20:D28)</f>
        <v>39089270</v>
      </c>
      <c r="E19" s="15">
        <f t="shared" si="4"/>
        <v>39434388.510000005</v>
      </c>
      <c r="F19" s="15">
        <f t="shared" si="4"/>
        <v>78523658.50999999</v>
      </c>
      <c r="G19" s="15">
        <f t="shared" si="4"/>
        <v>36479966.300000004</v>
      </c>
      <c r="H19" s="15">
        <f t="shared" si="4"/>
        <v>27192864.01</v>
      </c>
      <c r="I19" s="15">
        <f t="shared" si="4"/>
        <v>42043692.20999999</v>
      </c>
    </row>
    <row r="20" spans="2:9" ht="12.75">
      <c r="B20" s="13" t="s">
        <v>21</v>
      </c>
      <c r="C20" s="11"/>
      <c r="D20" s="15">
        <v>12805830</v>
      </c>
      <c r="E20" s="16">
        <v>5761626.59</v>
      </c>
      <c r="F20" s="15">
        <f aca="true" t="shared" si="5" ref="F20:F28">D20+E20</f>
        <v>18567456.59</v>
      </c>
      <c r="G20" s="16">
        <v>5397386.22</v>
      </c>
      <c r="H20" s="16">
        <v>3314691.53</v>
      </c>
      <c r="I20" s="16">
        <f>F20-G20</f>
        <v>13170070.370000001</v>
      </c>
    </row>
    <row r="21" spans="2:9" ht="12.75">
      <c r="B21" s="13" t="s">
        <v>22</v>
      </c>
      <c r="C21" s="11"/>
      <c r="D21" s="15">
        <v>3739826</v>
      </c>
      <c r="E21" s="16">
        <v>989861.42</v>
      </c>
      <c r="F21" s="15">
        <f t="shared" si="5"/>
        <v>4729687.42</v>
      </c>
      <c r="G21" s="16">
        <v>2421162.83</v>
      </c>
      <c r="H21" s="16">
        <v>1588308.26</v>
      </c>
      <c r="I21" s="16">
        <f aca="true" t="shared" si="6" ref="I21:I83">F21-G21</f>
        <v>2308524.59</v>
      </c>
    </row>
    <row r="22" spans="2:9" ht="12.75">
      <c r="B22" s="13" t="s">
        <v>23</v>
      </c>
      <c r="C22" s="11"/>
      <c r="D22" s="15">
        <v>0</v>
      </c>
      <c r="E22" s="16">
        <v>1453.56</v>
      </c>
      <c r="F22" s="15">
        <f t="shared" si="5"/>
        <v>1453.56</v>
      </c>
      <c r="G22" s="16">
        <v>1039.49</v>
      </c>
      <c r="H22" s="16">
        <v>1039.49</v>
      </c>
      <c r="I22" s="16">
        <f t="shared" si="6"/>
        <v>414.06999999999994</v>
      </c>
    </row>
    <row r="23" spans="2:9" ht="12.75">
      <c r="B23" s="13" t="s">
        <v>24</v>
      </c>
      <c r="C23" s="11"/>
      <c r="D23" s="15">
        <v>2772430</v>
      </c>
      <c r="E23" s="16">
        <v>14714794.18</v>
      </c>
      <c r="F23" s="15">
        <f t="shared" si="5"/>
        <v>17487224.18</v>
      </c>
      <c r="G23" s="16">
        <v>7516898.63</v>
      </c>
      <c r="H23" s="16">
        <v>4318943.29</v>
      </c>
      <c r="I23" s="16">
        <f t="shared" si="6"/>
        <v>9970325.55</v>
      </c>
    </row>
    <row r="24" spans="2:9" ht="12.75">
      <c r="B24" s="13" t="s">
        <v>25</v>
      </c>
      <c r="C24" s="11"/>
      <c r="D24" s="15">
        <v>621637</v>
      </c>
      <c r="E24" s="16">
        <v>1684569.69</v>
      </c>
      <c r="F24" s="15">
        <f t="shared" si="5"/>
        <v>2306206.69</v>
      </c>
      <c r="G24" s="16">
        <v>639210.4</v>
      </c>
      <c r="H24" s="16">
        <v>380015.75</v>
      </c>
      <c r="I24" s="16">
        <f t="shared" si="6"/>
        <v>1666996.29</v>
      </c>
    </row>
    <row r="25" spans="2:9" ht="12.75">
      <c r="B25" s="13" t="s">
        <v>26</v>
      </c>
      <c r="C25" s="11"/>
      <c r="D25" s="15">
        <v>16107255</v>
      </c>
      <c r="E25" s="16">
        <v>9823492.5</v>
      </c>
      <c r="F25" s="15">
        <f t="shared" si="5"/>
        <v>25930747.5</v>
      </c>
      <c r="G25" s="16">
        <v>16558645.32</v>
      </c>
      <c r="H25" s="16">
        <v>15604875.06</v>
      </c>
      <c r="I25" s="16">
        <f t="shared" si="6"/>
        <v>9372102.18</v>
      </c>
    </row>
    <row r="26" spans="2:9" ht="12.75">
      <c r="B26" s="13" t="s">
        <v>27</v>
      </c>
      <c r="C26" s="11"/>
      <c r="D26" s="15">
        <v>936673</v>
      </c>
      <c r="E26" s="16">
        <v>882457.59</v>
      </c>
      <c r="F26" s="15">
        <f t="shared" si="5"/>
        <v>1819130.5899999999</v>
      </c>
      <c r="G26" s="16">
        <v>977726.93</v>
      </c>
      <c r="H26" s="16">
        <v>231443.54</v>
      </c>
      <c r="I26" s="16">
        <f t="shared" si="6"/>
        <v>841403.6599999998</v>
      </c>
    </row>
    <row r="27" spans="2:9" ht="12.75">
      <c r="B27" s="13" t="s">
        <v>28</v>
      </c>
      <c r="C27" s="11"/>
      <c r="D27" s="15">
        <v>0</v>
      </c>
      <c r="E27" s="16">
        <v>20675.96</v>
      </c>
      <c r="F27" s="15">
        <f t="shared" si="5"/>
        <v>20675.96</v>
      </c>
      <c r="G27" s="16">
        <v>20675.55</v>
      </c>
      <c r="H27" s="16">
        <v>20675.55</v>
      </c>
      <c r="I27" s="16">
        <f t="shared" si="6"/>
        <v>0.4099999999998545</v>
      </c>
    </row>
    <row r="28" spans="2:9" ht="12.75">
      <c r="B28" s="13" t="s">
        <v>29</v>
      </c>
      <c r="C28" s="11"/>
      <c r="D28" s="15">
        <v>2105619</v>
      </c>
      <c r="E28" s="16">
        <v>5555457.02</v>
      </c>
      <c r="F28" s="15">
        <f t="shared" si="5"/>
        <v>7661076.02</v>
      </c>
      <c r="G28" s="16">
        <v>2947220.93</v>
      </c>
      <c r="H28" s="16">
        <v>1732871.54</v>
      </c>
      <c r="I28" s="16">
        <f t="shared" si="6"/>
        <v>4713855.09</v>
      </c>
    </row>
    <row r="29" spans="2:9" ht="12.75">
      <c r="B29" s="3" t="s">
        <v>30</v>
      </c>
      <c r="C29" s="9"/>
      <c r="D29" s="15">
        <f aca="true" t="shared" si="7" ref="D29:I29">SUM(D30:D38)</f>
        <v>113064318</v>
      </c>
      <c r="E29" s="15">
        <f t="shared" si="7"/>
        <v>71150045.76</v>
      </c>
      <c r="F29" s="15">
        <f t="shared" si="7"/>
        <v>184214363.76</v>
      </c>
      <c r="G29" s="15">
        <f t="shared" si="7"/>
        <v>122809851.55</v>
      </c>
      <c r="H29" s="15">
        <f t="shared" si="7"/>
        <v>102146444.61</v>
      </c>
      <c r="I29" s="15">
        <f t="shared" si="7"/>
        <v>61404512.21000001</v>
      </c>
    </row>
    <row r="30" spans="2:9" ht="12.75">
      <c r="B30" s="13" t="s">
        <v>31</v>
      </c>
      <c r="C30" s="11"/>
      <c r="D30" s="15">
        <v>43545987</v>
      </c>
      <c r="E30" s="16">
        <v>-7070118.44</v>
      </c>
      <c r="F30" s="15">
        <f aca="true" t="shared" si="8" ref="F30:F38">D30+E30</f>
        <v>36475868.56</v>
      </c>
      <c r="G30" s="16">
        <v>32090943.32</v>
      </c>
      <c r="H30" s="16">
        <v>28561692.77</v>
      </c>
      <c r="I30" s="16">
        <f t="shared" si="6"/>
        <v>4384925.240000002</v>
      </c>
    </row>
    <row r="31" spans="2:9" ht="12.75">
      <c r="B31" s="13" t="s">
        <v>32</v>
      </c>
      <c r="C31" s="11"/>
      <c r="D31" s="15">
        <v>4956860</v>
      </c>
      <c r="E31" s="16">
        <v>27317236.48</v>
      </c>
      <c r="F31" s="15">
        <f t="shared" si="8"/>
        <v>32274096.48</v>
      </c>
      <c r="G31" s="16">
        <v>15366014.81</v>
      </c>
      <c r="H31" s="16">
        <v>12131932.49</v>
      </c>
      <c r="I31" s="16">
        <f t="shared" si="6"/>
        <v>16908081.67</v>
      </c>
    </row>
    <row r="32" spans="2:9" ht="12.75">
      <c r="B32" s="13" t="s">
        <v>33</v>
      </c>
      <c r="C32" s="11"/>
      <c r="D32" s="15">
        <v>5364482</v>
      </c>
      <c r="E32" s="16">
        <v>6247885</v>
      </c>
      <c r="F32" s="15">
        <f t="shared" si="8"/>
        <v>11612367</v>
      </c>
      <c r="G32" s="16">
        <v>7996674.48</v>
      </c>
      <c r="H32" s="16">
        <v>6489770.68</v>
      </c>
      <c r="I32" s="16">
        <f t="shared" si="6"/>
        <v>3615692.5199999996</v>
      </c>
    </row>
    <row r="33" spans="2:9" ht="12.75">
      <c r="B33" s="13" t="s">
        <v>34</v>
      </c>
      <c r="C33" s="11"/>
      <c r="D33" s="15">
        <v>820223</v>
      </c>
      <c r="E33" s="16">
        <v>3401475.19</v>
      </c>
      <c r="F33" s="15">
        <f t="shared" si="8"/>
        <v>4221698.1899999995</v>
      </c>
      <c r="G33" s="16">
        <v>2526255.62</v>
      </c>
      <c r="H33" s="16">
        <v>1641976.49</v>
      </c>
      <c r="I33" s="16">
        <f t="shared" si="6"/>
        <v>1695442.5699999994</v>
      </c>
    </row>
    <row r="34" spans="2:9" ht="12.75">
      <c r="B34" s="13" t="s">
        <v>35</v>
      </c>
      <c r="C34" s="11"/>
      <c r="D34" s="15">
        <v>1838820</v>
      </c>
      <c r="E34" s="16">
        <v>10529538.23</v>
      </c>
      <c r="F34" s="15">
        <f t="shared" si="8"/>
        <v>12368358.23</v>
      </c>
      <c r="G34" s="16">
        <v>11135233.09</v>
      </c>
      <c r="H34" s="16">
        <v>8911774.09</v>
      </c>
      <c r="I34" s="16">
        <f t="shared" si="6"/>
        <v>1233125.1400000006</v>
      </c>
    </row>
    <row r="35" spans="2:9" ht="12.75">
      <c r="B35" s="13" t="s">
        <v>36</v>
      </c>
      <c r="C35" s="11"/>
      <c r="D35" s="15">
        <v>11311407</v>
      </c>
      <c r="E35" s="16">
        <v>10442190.57</v>
      </c>
      <c r="F35" s="15">
        <f t="shared" si="8"/>
        <v>21753597.57</v>
      </c>
      <c r="G35" s="16">
        <v>8126790.53</v>
      </c>
      <c r="H35" s="16">
        <v>7476470.53</v>
      </c>
      <c r="I35" s="16">
        <f t="shared" si="6"/>
        <v>13626807.04</v>
      </c>
    </row>
    <row r="36" spans="2:9" ht="12.75">
      <c r="B36" s="13" t="s">
        <v>37</v>
      </c>
      <c r="C36" s="11"/>
      <c r="D36" s="15">
        <v>1743564</v>
      </c>
      <c r="E36" s="16">
        <v>2033236.39</v>
      </c>
      <c r="F36" s="15">
        <f t="shared" si="8"/>
        <v>3776800.3899999997</v>
      </c>
      <c r="G36" s="16">
        <v>1891962.23</v>
      </c>
      <c r="H36" s="16">
        <v>1700412.88</v>
      </c>
      <c r="I36" s="16">
        <f t="shared" si="6"/>
        <v>1884838.1599999997</v>
      </c>
    </row>
    <row r="37" spans="2:9" ht="12.75">
      <c r="B37" s="13" t="s">
        <v>38</v>
      </c>
      <c r="C37" s="11"/>
      <c r="D37" s="15">
        <v>28109270</v>
      </c>
      <c r="E37" s="16">
        <v>1505444.45</v>
      </c>
      <c r="F37" s="15">
        <f t="shared" si="8"/>
        <v>29614714.45</v>
      </c>
      <c r="G37" s="16">
        <v>19050936.25</v>
      </c>
      <c r="H37" s="16">
        <v>12728019.48</v>
      </c>
      <c r="I37" s="16">
        <f t="shared" si="6"/>
        <v>10563778.2</v>
      </c>
    </row>
    <row r="38" spans="2:9" ht="12.75">
      <c r="B38" s="13" t="s">
        <v>39</v>
      </c>
      <c r="C38" s="11"/>
      <c r="D38" s="15">
        <v>15373705</v>
      </c>
      <c r="E38" s="16">
        <v>16743157.89</v>
      </c>
      <c r="F38" s="15">
        <f t="shared" si="8"/>
        <v>32116862.89</v>
      </c>
      <c r="G38" s="16">
        <v>24625041.22</v>
      </c>
      <c r="H38" s="16">
        <v>22504395.2</v>
      </c>
      <c r="I38" s="16">
        <f t="shared" si="6"/>
        <v>7491821.670000002</v>
      </c>
    </row>
    <row r="39" spans="2:9" ht="25.5" customHeight="1">
      <c r="B39" s="26" t="s">
        <v>40</v>
      </c>
      <c r="C39" s="27"/>
      <c r="D39" s="15">
        <f aca="true" t="shared" si="9" ref="D39:I39">SUM(D40:D48)</f>
        <v>253227296</v>
      </c>
      <c r="E39" s="15">
        <f t="shared" si="9"/>
        <v>-128012965.19</v>
      </c>
      <c r="F39" s="15">
        <f>SUM(F40:F48)</f>
        <v>125214330.81</v>
      </c>
      <c r="G39" s="15">
        <f t="shared" si="9"/>
        <v>55425451.57</v>
      </c>
      <c r="H39" s="15">
        <f t="shared" si="9"/>
        <v>54421137.14</v>
      </c>
      <c r="I39" s="15">
        <f t="shared" si="9"/>
        <v>69788879.24</v>
      </c>
    </row>
    <row r="40" spans="2:9" ht="12.75">
      <c r="B40" s="13" t="s">
        <v>41</v>
      </c>
      <c r="C40" s="11"/>
      <c r="D40" s="15">
        <v>219078627</v>
      </c>
      <c r="E40" s="16">
        <v>-135017262</v>
      </c>
      <c r="F40" s="15">
        <f>D40+E40</f>
        <v>84061365</v>
      </c>
      <c r="G40" s="16">
        <v>42791346.08</v>
      </c>
      <c r="H40" s="16">
        <v>42791346.08</v>
      </c>
      <c r="I40" s="16">
        <f t="shared" si="6"/>
        <v>41270018.92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10000000</v>
      </c>
      <c r="E42" s="16">
        <v>0</v>
      </c>
      <c r="F42" s="15">
        <f t="shared" si="10"/>
        <v>10000000</v>
      </c>
      <c r="G42" s="16">
        <v>0</v>
      </c>
      <c r="H42" s="16">
        <v>0</v>
      </c>
      <c r="I42" s="16">
        <f t="shared" si="6"/>
        <v>10000000</v>
      </c>
    </row>
    <row r="43" spans="2:9" ht="12.75">
      <c r="B43" s="13" t="s">
        <v>44</v>
      </c>
      <c r="C43" s="11"/>
      <c r="D43" s="15">
        <v>18372788</v>
      </c>
      <c r="E43" s="16">
        <v>7004296.81</v>
      </c>
      <c r="F43" s="15">
        <f t="shared" si="10"/>
        <v>25377084.81</v>
      </c>
      <c r="G43" s="16">
        <v>10073750.97</v>
      </c>
      <c r="H43" s="16">
        <v>9069436.54</v>
      </c>
      <c r="I43" s="16">
        <f t="shared" si="6"/>
        <v>15303333.839999998</v>
      </c>
    </row>
    <row r="44" spans="2:9" ht="12.75">
      <c r="B44" s="13" t="s">
        <v>45</v>
      </c>
      <c r="C44" s="11"/>
      <c r="D44" s="15">
        <v>5775881</v>
      </c>
      <c r="E44" s="16">
        <v>0</v>
      </c>
      <c r="F44" s="15">
        <f t="shared" si="10"/>
        <v>5775881</v>
      </c>
      <c r="G44" s="16">
        <v>2560354.52</v>
      </c>
      <c r="H44" s="16">
        <v>2560354.52</v>
      </c>
      <c r="I44" s="16">
        <f t="shared" si="6"/>
        <v>3215526.48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2240000</v>
      </c>
      <c r="E49" s="15">
        <f t="shared" si="11"/>
        <v>1519401.45</v>
      </c>
      <c r="F49" s="15">
        <f t="shared" si="11"/>
        <v>3759401.45</v>
      </c>
      <c r="G49" s="15">
        <f t="shared" si="11"/>
        <v>1217798.83</v>
      </c>
      <c r="H49" s="15">
        <f t="shared" si="11"/>
        <v>1082176.98</v>
      </c>
      <c r="I49" s="15">
        <f t="shared" si="11"/>
        <v>2541602.62</v>
      </c>
    </row>
    <row r="50" spans="2:9" ht="12.75">
      <c r="B50" s="13" t="s">
        <v>51</v>
      </c>
      <c r="C50" s="11"/>
      <c r="D50" s="15">
        <v>0</v>
      </c>
      <c r="E50" s="16">
        <v>495096.4</v>
      </c>
      <c r="F50" s="15">
        <f t="shared" si="10"/>
        <v>495096.4</v>
      </c>
      <c r="G50" s="16">
        <v>344994.5</v>
      </c>
      <c r="H50" s="16">
        <v>320204.61</v>
      </c>
      <c r="I50" s="16">
        <f t="shared" si="6"/>
        <v>150101.90000000002</v>
      </c>
    </row>
    <row r="51" spans="2:9" ht="12.75">
      <c r="B51" s="13" t="s">
        <v>52</v>
      </c>
      <c r="C51" s="11"/>
      <c r="D51" s="15">
        <v>0</v>
      </c>
      <c r="E51" s="16">
        <v>160125.24</v>
      </c>
      <c r="F51" s="15">
        <f t="shared" si="10"/>
        <v>160125.24</v>
      </c>
      <c r="G51" s="16">
        <v>139593.24</v>
      </c>
      <c r="H51" s="16">
        <v>54924.84</v>
      </c>
      <c r="I51" s="16">
        <f t="shared" si="6"/>
        <v>20532</v>
      </c>
    </row>
    <row r="52" spans="2:9" ht="12.75">
      <c r="B52" s="13" t="s">
        <v>53</v>
      </c>
      <c r="C52" s="11"/>
      <c r="D52" s="15">
        <v>100000</v>
      </c>
      <c r="E52" s="16">
        <v>0</v>
      </c>
      <c r="F52" s="15">
        <f t="shared" si="10"/>
        <v>100000</v>
      </c>
      <c r="G52" s="16">
        <v>0</v>
      </c>
      <c r="H52" s="16">
        <v>0</v>
      </c>
      <c r="I52" s="16">
        <f t="shared" si="6"/>
        <v>100000</v>
      </c>
    </row>
    <row r="53" spans="2:9" ht="12.75">
      <c r="B53" s="13" t="s">
        <v>54</v>
      </c>
      <c r="C53" s="11"/>
      <c r="D53" s="15">
        <v>2140000</v>
      </c>
      <c r="E53" s="16">
        <v>146201</v>
      </c>
      <c r="F53" s="15">
        <f t="shared" si="10"/>
        <v>2286201</v>
      </c>
      <c r="G53" s="16">
        <v>146200</v>
      </c>
      <c r="H53" s="16">
        <v>146200</v>
      </c>
      <c r="I53" s="16">
        <f t="shared" si="6"/>
        <v>2140001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691815.01</v>
      </c>
      <c r="F55" s="15">
        <f t="shared" si="10"/>
        <v>691815.01</v>
      </c>
      <c r="G55" s="16">
        <v>560847.29</v>
      </c>
      <c r="H55" s="16">
        <v>560847.53</v>
      </c>
      <c r="I55" s="16">
        <f t="shared" si="6"/>
        <v>130967.71999999997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26163.8</v>
      </c>
      <c r="F58" s="15">
        <f t="shared" si="10"/>
        <v>26163.8</v>
      </c>
      <c r="G58" s="16">
        <v>26163.8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40181683</v>
      </c>
      <c r="E76" s="15">
        <f>SUM(E77:E83)</f>
        <v>92620022.03999999</v>
      </c>
      <c r="F76" s="15">
        <f>SUM(F77:F83)</f>
        <v>132801705.03999999</v>
      </c>
      <c r="G76" s="15">
        <f>SUM(G77:G83)</f>
        <v>108765483.76</v>
      </c>
      <c r="H76" s="15">
        <f>SUM(H77:H83)</f>
        <v>108765483.76</v>
      </c>
      <c r="I76" s="16">
        <f t="shared" si="6"/>
        <v>24036221.279999986</v>
      </c>
    </row>
    <row r="77" spans="2:9" ht="12.75">
      <c r="B77" s="13" t="s">
        <v>78</v>
      </c>
      <c r="C77" s="11"/>
      <c r="D77" s="15">
        <v>5508455</v>
      </c>
      <c r="E77" s="16">
        <v>-159220.87</v>
      </c>
      <c r="F77" s="15">
        <f t="shared" si="10"/>
        <v>5349234.13</v>
      </c>
      <c r="G77" s="16">
        <v>2571031.03</v>
      </c>
      <c r="H77" s="16">
        <v>2571031.03</v>
      </c>
      <c r="I77" s="16">
        <f t="shared" si="6"/>
        <v>2778203.1</v>
      </c>
    </row>
    <row r="78" spans="2:9" ht="12.75">
      <c r="B78" s="13" t="s">
        <v>79</v>
      </c>
      <c r="C78" s="11"/>
      <c r="D78" s="15">
        <v>29606167</v>
      </c>
      <c r="E78" s="16">
        <v>-300</v>
      </c>
      <c r="F78" s="15">
        <f t="shared" si="10"/>
        <v>29605867</v>
      </c>
      <c r="G78" s="16">
        <v>12148607.78</v>
      </c>
      <c r="H78" s="16">
        <v>12148607.78</v>
      </c>
      <c r="I78" s="16">
        <f t="shared" si="6"/>
        <v>17457259.22</v>
      </c>
    </row>
    <row r="79" spans="2:9" ht="12.75">
      <c r="B79" s="13" t="s">
        <v>80</v>
      </c>
      <c r="C79" s="11"/>
      <c r="D79" s="15">
        <v>1200000</v>
      </c>
      <c r="E79" s="16">
        <v>0</v>
      </c>
      <c r="F79" s="15">
        <f t="shared" si="10"/>
        <v>1200000</v>
      </c>
      <c r="G79" s="16">
        <v>566931.52</v>
      </c>
      <c r="H79" s="16">
        <v>566931.52</v>
      </c>
      <c r="I79" s="16">
        <f t="shared" si="6"/>
        <v>633068.48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3867061</v>
      </c>
      <c r="E83" s="16">
        <v>92779542.91</v>
      </c>
      <c r="F83" s="15">
        <f t="shared" si="10"/>
        <v>96646603.91</v>
      </c>
      <c r="G83" s="16">
        <v>93478913.43</v>
      </c>
      <c r="H83" s="16">
        <v>93478913.43</v>
      </c>
      <c r="I83" s="16">
        <f t="shared" si="6"/>
        <v>3167690.4799999893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357441824</v>
      </c>
      <c r="E85" s="21">
        <f>E86+E104+E94+E114+E124+E134+E138+E147+E151</f>
        <v>74203428.99000001</v>
      </c>
      <c r="F85" s="21">
        <f t="shared" si="12"/>
        <v>431645252.99</v>
      </c>
      <c r="G85" s="21">
        <f>G86+G104+G94+G114+G124+G134+G138+G147+G151</f>
        <v>142297385.83</v>
      </c>
      <c r="H85" s="21">
        <f>H86+H104+H94+H114+H124+H134+H138+H147+H151</f>
        <v>130296718.96000001</v>
      </c>
      <c r="I85" s="21">
        <f t="shared" si="12"/>
        <v>289347867.15999997</v>
      </c>
    </row>
    <row r="86" spans="2:9" ht="12.75">
      <c r="B86" s="3" t="s">
        <v>12</v>
      </c>
      <c r="C86" s="9"/>
      <c r="D86" s="15">
        <f>SUM(D87:D93)</f>
        <v>41133464</v>
      </c>
      <c r="E86" s="15">
        <f>SUM(E87:E93)</f>
        <v>-8519394.25</v>
      </c>
      <c r="F86" s="15">
        <f>SUM(F87:F93)</f>
        <v>32614069.75</v>
      </c>
      <c r="G86" s="15">
        <f>SUM(G87:G93)</f>
        <v>22268337.54</v>
      </c>
      <c r="H86" s="15">
        <f>SUM(H87:H93)</f>
        <v>22268337.54</v>
      </c>
      <c r="I86" s="16">
        <f aca="true" t="shared" si="13" ref="I86:I149">F86-G86</f>
        <v>10345732.21</v>
      </c>
    </row>
    <row r="87" spans="2:9" ht="12.75">
      <c r="B87" s="13" t="s">
        <v>13</v>
      </c>
      <c r="C87" s="11"/>
      <c r="D87" s="15">
        <v>16089868</v>
      </c>
      <c r="E87" s="16">
        <v>3381097.78</v>
      </c>
      <c r="F87" s="15">
        <f aca="true" t="shared" si="14" ref="F87:F103">D87+E87</f>
        <v>19470965.78</v>
      </c>
      <c r="G87" s="16">
        <v>11380506.75</v>
      </c>
      <c r="H87" s="16">
        <v>11380506.75</v>
      </c>
      <c r="I87" s="16">
        <f t="shared" si="13"/>
        <v>8090459.030000001</v>
      </c>
    </row>
    <row r="88" spans="2:9" ht="12.75">
      <c r="B88" s="13" t="s">
        <v>14</v>
      </c>
      <c r="C88" s="11"/>
      <c r="D88" s="15">
        <v>2000000</v>
      </c>
      <c r="E88" s="16">
        <v>0</v>
      </c>
      <c r="F88" s="15">
        <f t="shared" si="14"/>
        <v>2000000</v>
      </c>
      <c r="G88" s="16">
        <v>895666.62</v>
      </c>
      <c r="H88" s="16">
        <v>895666.62</v>
      </c>
      <c r="I88" s="16">
        <f t="shared" si="13"/>
        <v>1104333.38</v>
      </c>
    </row>
    <row r="89" spans="2:9" ht="12.75">
      <c r="B89" s="13" t="s">
        <v>15</v>
      </c>
      <c r="C89" s="11"/>
      <c r="D89" s="15">
        <v>0</v>
      </c>
      <c r="E89" s="16">
        <v>5414469.47</v>
      </c>
      <c r="F89" s="15">
        <f t="shared" si="14"/>
        <v>5414469.47</v>
      </c>
      <c r="G89" s="16">
        <v>4580329.2</v>
      </c>
      <c r="H89" s="16">
        <v>4580329.2</v>
      </c>
      <c r="I89" s="16">
        <f t="shared" si="13"/>
        <v>834140.2699999996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23043596</v>
      </c>
      <c r="E91" s="16">
        <v>-21117991.3</v>
      </c>
      <c r="F91" s="15">
        <f t="shared" si="14"/>
        <v>1925604.6999999993</v>
      </c>
      <c r="G91" s="16">
        <v>1925604.7</v>
      </c>
      <c r="H91" s="16">
        <v>1925604.7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3803029.8</v>
      </c>
      <c r="F93" s="15">
        <f t="shared" si="14"/>
        <v>3803029.8</v>
      </c>
      <c r="G93" s="16">
        <v>3486230.27</v>
      </c>
      <c r="H93" s="16">
        <v>3486230.27</v>
      </c>
      <c r="I93" s="16">
        <f t="shared" si="13"/>
        <v>316799.5299999998</v>
      </c>
    </row>
    <row r="94" spans="2:9" ht="12.75">
      <c r="B94" s="3" t="s">
        <v>20</v>
      </c>
      <c r="C94" s="9"/>
      <c r="D94" s="15">
        <f>SUM(D95:D103)</f>
        <v>22569978</v>
      </c>
      <c r="E94" s="15">
        <f>SUM(E95:E103)</f>
        <v>13690248.7</v>
      </c>
      <c r="F94" s="15">
        <f>SUM(F95:F103)</f>
        <v>36260226.699999996</v>
      </c>
      <c r="G94" s="15">
        <f>SUM(G95:G103)</f>
        <v>11392687.38</v>
      </c>
      <c r="H94" s="15">
        <f>SUM(H95:H103)</f>
        <v>7247382.86</v>
      </c>
      <c r="I94" s="16">
        <f t="shared" si="13"/>
        <v>24867539.319999993</v>
      </c>
    </row>
    <row r="95" spans="2:9" ht="12.75">
      <c r="B95" s="13" t="s">
        <v>21</v>
      </c>
      <c r="C95" s="11"/>
      <c r="D95" s="15">
        <v>4300000</v>
      </c>
      <c r="E95" s="16">
        <v>455399.09</v>
      </c>
      <c r="F95" s="15">
        <f t="shared" si="14"/>
        <v>4755399.09</v>
      </c>
      <c r="G95" s="16">
        <v>1219949.24</v>
      </c>
      <c r="H95" s="16">
        <v>1053033.94</v>
      </c>
      <c r="I95" s="16">
        <f t="shared" si="13"/>
        <v>3535449.8499999996</v>
      </c>
    </row>
    <row r="96" spans="2:9" ht="12.75">
      <c r="B96" s="13" t="s">
        <v>22</v>
      </c>
      <c r="C96" s="11"/>
      <c r="D96" s="15">
        <v>1264000</v>
      </c>
      <c r="E96" s="16">
        <v>98550.7</v>
      </c>
      <c r="F96" s="15">
        <f t="shared" si="14"/>
        <v>1362550.7</v>
      </c>
      <c r="G96" s="16">
        <v>98550.7</v>
      </c>
      <c r="H96" s="16">
        <v>0</v>
      </c>
      <c r="I96" s="16">
        <f t="shared" si="13"/>
        <v>1264000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8045978</v>
      </c>
      <c r="E98" s="16">
        <v>4204760.13</v>
      </c>
      <c r="F98" s="15">
        <f t="shared" si="14"/>
        <v>12250738.129999999</v>
      </c>
      <c r="G98" s="16">
        <v>7143900.68</v>
      </c>
      <c r="H98" s="16">
        <v>5398955.46</v>
      </c>
      <c r="I98" s="16">
        <f t="shared" si="13"/>
        <v>5106837.449999999</v>
      </c>
    </row>
    <row r="99" spans="2:9" ht="12.75">
      <c r="B99" s="13" t="s">
        <v>25</v>
      </c>
      <c r="C99" s="11"/>
      <c r="D99" s="15">
        <v>160000</v>
      </c>
      <c r="E99" s="16">
        <v>245098.51</v>
      </c>
      <c r="F99" s="15">
        <f t="shared" si="14"/>
        <v>405098.51</v>
      </c>
      <c r="G99" s="16">
        <v>261338.48</v>
      </c>
      <c r="H99" s="16">
        <v>261338.48</v>
      </c>
      <c r="I99" s="16">
        <f t="shared" si="13"/>
        <v>143760.03</v>
      </c>
    </row>
    <row r="100" spans="2:9" ht="12.75">
      <c r="B100" s="13" t="s">
        <v>26</v>
      </c>
      <c r="C100" s="11"/>
      <c r="D100" s="15">
        <v>3640000</v>
      </c>
      <c r="E100" s="16">
        <v>1583489.44</v>
      </c>
      <c r="F100" s="15">
        <f t="shared" si="14"/>
        <v>5223489.4399999995</v>
      </c>
      <c r="G100" s="16">
        <v>531551.04</v>
      </c>
      <c r="H100" s="16">
        <v>212378.02</v>
      </c>
      <c r="I100" s="16">
        <f t="shared" si="13"/>
        <v>4691938.399999999</v>
      </c>
    </row>
    <row r="101" spans="2:9" ht="12.75">
      <c r="B101" s="13" t="s">
        <v>27</v>
      </c>
      <c r="C101" s="11"/>
      <c r="D101" s="15">
        <v>2800000</v>
      </c>
      <c r="E101" s="16">
        <v>1297063.36</v>
      </c>
      <c r="F101" s="15">
        <f t="shared" si="14"/>
        <v>4097063.3600000003</v>
      </c>
      <c r="G101" s="16">
        <v>1417820.27</v>
      </c>
      <c r="H101" s="16">
        <v>21514.7</v>
      </c>
      <c r="I101" s="16">
        <f t="shared" si="13"/>
        <v>2679243.0900000003</v>
      </c>
    </row>
    <row r="102" spans="2:9" ht="12.75">
      <c r="B102" s="13" t="s">
        <v>28</v>
      </c>
      <c r="C102" s="11"/>
      <c r="D102" s="15">
        <v>0</v>
      </c>
      <c r="E102" s="16">
        <v>1116691.72</v>
      </c>
      <c r="F102" s="15">
        <f t="shared" si="14"/>
        <v>1116691.72</v>
      </c>
      <c r="G102" s="16">
        <v>0</v>
      </c>
      <c r="H102" s="16">
        <v>0</v>
      </c>
      <c r="I102" s="16">
        <f t="shared" si="13"/>
        <v>1116691.72</v>
      </c>
    </row>
    <row r="103" spans="2:9" ht="12.75">
      <c r="B103" s="13" t="s">
        <v>29</v>
      </c>
      <c r="C103" s="11"/>
      <c r="D103" s="15">
        <v>2360000</v>
      </c>
      <c r="E103" s="16">
        <v>4689195.75</v>
      </c>
      <c r="F103" s="15">
        <f t="shared" si="14"/>
        <v>7049195.75</v>
      </c>
      <c r="G103" s="16">
        <v>719576.97</v>
      </c>
      <c r="H103" s="16">
        <v>300162.26</v>
      </c>
      <c r="I103" s="16">
        <f t="shared" si="13"/>
        <v>6329618.78</v>
      </c>
    </row>
    <row r="104" spans="2:9" ht="12.75">
      <c r="B104" s="3" t="s">
        <v>30</v>
      </c>
      <c r="C104" s="9"/>
      <c r="D104" s="15">
        <f>SUM(D105:D113)</f>
        <v>109468119</v>
      </c>
      <c r="E104" s="15">
        <f>SUM(E105:E113)</f>
        <v>-9688785.29</v>
      </c>
      <c r="F104" s="15">
        <f>SUM(F105:F113)</f>
        <v>99779333.71000001</v>
      </c>
      <c r="G104" s="15">
        <f>SUM(G105:G113)</f>
        <v>46799724.220000006</v>
      </c>
      <c r="H104" s="15">
        <f>SUM(H105:H113)</f>
        <v>38944361.87</v>
      </c>
      <c r="I104" s="16">
        <f t="shared" si="13"/>
        <v>52979609.49</v>
      </c>
    </row>
    <row r="105" spans="2:9" ht="12.75">
      <c r="B105" s="13" t="s">
        <v>31</v>
      </c>
      <c r="C105" s="11"/>
      <c r="D105" s="15">
        <v>35294213</v>
      </c>
      <c r="E105" s="16">
        <v>5710885.24</v>
      </c>
      <c r="F105" s="16">
        <f>D105+E105</f>
        <v>41005098.24</v>
      </c>
      <c r="G105" s="16">
        <v>12663502.43</v>
      </c>
      <c r="H105" s="16">
        <v>12663502.43</v>
      </c>
      <c r="I105" s="16">
        <f t="shared" si="13"/>
        <v>28341595.810000002</v>
      </c>
    </row>
    <row r="106" spans="2:9" ht="12.75">
      <c r="B106" s="13" t="s">
        <v>32</v>
      </c>
      <c r="C106" s="11"/>
      <c r="D106" s="15">
        <v>1651086</v>
      </c>
      <c r="E106" s="16">
        <v>8965129.16</v>
      </c>
      <c r="F106" s="16">
        <f aca="true" t="shared" si="15" ref="F106:F113">D106+E106</f>
        <v>10616215.16</v>
      </c>
      <c r="G106" s="16">
        <v>2780009.16</v>
      </c>
      <c r="H106" s="16">
        <v>2491749.16</v>
      </c>
      <c r="I106" s="16">
        <f t="shared" si="13"/>
        <v>7836206</v>
      </c>
    </row>
    <row r="107" spans="2:9" ht="12.75">
      <c r="B107" s="13" t="s">
        <v>33</v>
      </c>
      <c r="C107" s="11"/>
      <c r="D107" s="15">
        <v>2500000</v>
      </c>
      <c r="E107" s="16">
        <v>456235.93</v>
      </c>
      <c r="F107" s="16">
        <f t="shared" si="15"/>
        <v>2956235.93</v>
      </c>
      <c r="G107" s="16">
        <v>1846698.5</v>
      </c>
      <c r="H107" s="16">
        <v>301541.44</v>
      </c>
      <c r="I107" s="16">
        <f t="shared" si="13"/>
        <v>1109537.4300000002</v>
      </c>
    </row>
    <row r="108" spans="2:9" ht="12.75">
      <c r="B108" s="13" t="s">
        <v>34</v>
      </c>
      <c r="C108" s="11"/>
      <c r="D108" s="15">
        <v>4531282</v>
      </c>
      <c r="E108" s="16">
        <v>-1112347.49</v>
      </c>
      <c r="F108" s="16">
        <f t="shared" si="15"/>
        <v>3418934.51</v>
      </c>
      <c r="G108" s="16">
        <v>46782.6</v>
      </c>
      <c r="H108" s="16">
        <v>46782.6</v>
      </c>
      <c r="I108" s="16">
        <f t="shared" si="13"/>
        <v>3372151.9099999997</v>
      </c>
    </row>
    <row r="109" spans="2:9" ht="12.75">
      <c r="B109" s="13" t="s">
        <v>35</v>
      </c>
      <c r="C109" s="11"/>
      <c r="D109" s="15">
        <v>63393559</v>
      </c>
      <c r="E109" s="16">
        <v>-22935979.13</v>
      </c>
      <c r="F109" s="16">
        <f t="shared" si="15"/>
        <v>40457579.870000005</v>
      </c>
      <c r="G109" s="16">
        <v>29281845.71</v>
      </c>
      <c r="H109" s="16">
        <v>23383495.24</v>
      </c>
      <c r="I109" s="16">
        <f t="shared" si="13"/>
        <v>11175734.160000004</v>
      </c>
    </row>
    <row r="110" spans="2:9" ht="12.75">
      <c r="B110" s="13" t="s">
        <v>36</v>
      </c>
      <c r="C110" s="11"/>
      <c r="D110" s="15">
        <v>1000000</v>
      </c>
      <c r="E110" s="16">
        <v>-830000</v>
      </c>
      <c r="F110" s="16">
        <f t="shared" si="15"/>
        <v>170000</v>
      </c>
      <c r="G110" s="16">
        <v>123594.82</v>
      </c>
      <c r="H110" s="16">
        <v>0</v>
      </c>
      <c r="I110" s="16">
        <f t="shared" si="13"/>
        <v>46405.17999999999</v>
      </c>
    </row>
    <row r="111" spans="2:9" ht="12.75">
      <c r="B111" s="13" t="s">
        <v>37</v>
      </c>
      <c r="C111" s="11"/>
      <c r="D111" s="15">
        <v>1097979</v>
      </c>
      <c r="E111" s="16">
        <v>0</v>
      </c>
      <c r="F111" s="16">
        <f t="shared" si="15"/>
        <v>1097979</v>
      </c>
      <c r="G111" s="16">
        <v>0</v>
      </c>
      <c r="H111" s="16">
        <v>0</v>
      </c>
      <c r="I111" s="16">
        <f t="shared" si="13"/>
        <v>1097979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57291</v>
      </c>
      <c r="F113" s="16">
        <f t="shared" si="15"/>
        <v>57291</v>
      </c>
      <c r="G113" s="16">
        <v>57291</v>
      </c>
      <c r="H113" s="16">
        <v>57291</v>
      </c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13835340</v>
      </c>
      <c r="E114" s="15">
        <f>SUM(E115:E123)</f>
        <v>-2782671.58</v>
      </c>
      <c r="F114" s="15">
        <f>SUM(F115:F123)</f>
        <v>11052668.42</v>
      </c>
      <c r="G114" s="15">
        <f>SUM(G115:G123)</f>
        <v>2482529.92</v>
      </c>
      <c r="H114" s="15">
        <f>SUM(H115:H123)</f>
        <v>2482529.92</v>
      </c>
      <c r="I114" s="16">
        <f t="shared" si="13"/>
        <v>8570138.5</v>
      </c>
    </row>
    <row r="115" spans="2:9" ht="12.75">
      <c r="B115" s="13" t="s">
        <v>41</v>
      </c>
      <c r="C115" s="11"/>
      <c r="D115" s="15">
        <v>11835340</v>
      </c>
      <c r="E115" s="16">
        <v>-1268671.58</v>
      </c>
      <c r="F115" s="16">
        <f>D115+E115</f>
        <v>10566668.42</v>
      </c>
      <c r="G115" s="16">
        <v>2418711.88</v>
      </c>
      <c r="H115" s="16">
        <v>2418711.88</v>
      </c>
      <c r="I115" s="16">
        <f t="shared" si="13"/>
        <v>8147956.54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2000000</v>
      </c>
      <c r="E118" s="16">
        <v>-1514000</v>
      </c>
      <c r="F118" s="16">
        <f t="shared" si="16"/>
        <v>486000</v>
      </c>
      <c r="G118" s="16">
        <v>63818.04</v>
      </c>
      <c r="H118" s="16">
        <v>63818.04</v>
      </c>
      <c r="I118" s="16">
        <f t="shared" si="13"/>
        <v>422181.96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5727597</v>
      </c>
      <c r="E124" s="15">
        <f>SUM(E125:E133)</f>
        <v>-1061422.94</v>
      </c>
      <c r="F124" s="15">
        <f>SUM(F125:F133)</f>
        <v>4666174.0600000005</v>
      </c>
      <c r="G124" s="15">
        <f>SUM(G125:G133)</f>
        <v>1514728</v>
      </c>
      <c r="H124" s="15">
        <f>SUM(H125:H133)</f>
        <v>1514728</v>
      </c>
      <c r="I124" s="16">
        <f t="shared" si="13"/>
        <v>3151446.0600000005</v>
      </c>
    </row>
    <row r="125" spans="2:9" ht="12.75">
      <c r="B125" s="13" t="s">
        <v>51</v>
      </c>
      <c r="C125" s="11"/>
      <c r="D125" s="15">
        <v>2233174</v>
      </c>
      <c r="E125" s="16">
        <v>741331</v>
      </c>
      <c r="F125" s="16">
        <f>D125+E125</f>
        <v>2974505</v>
      </c>
      <c r="G125" s="16">
        <v>1455626</v>
      </c>
      <c r="H125" s="16">
        <v>1455626</v>
      </c>
      <c r="I125" s="16">
        <f t="shared" si="13"/>
        <v>1518879</v>
      </c>
    </row>
    <row r="126" spans="2:9" ht="12.75">
      <c r="B126" s="13" t="s">
        <v>52</v>
      </c>
      <c r="C126" s="11"/>
      <c r="D126" s="15">
        <v>43409</v>
      </c>
      <c r="E126" s="16">
        <v>239158.06</v>
      </c>
      <c r="F126" s="16">
        <f aca="true" t="shared" si="17" ref="F126:F133">D126+E126</f>
        <v>282567.06</v>
      </c>
      <c r="G126" s="16">
        <v>0</v>
      </c>
      <c r="H126" s="16">
        <v>0</v>
      </c>
      <c r="I126" s="16">
        <f t="shared" si="13"/>
        <v>282567.06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2284048</v>
      </c>
      <c r="E128" s="16">
        <v>-934048</v>
      </c>
      <c r="F128" s="16">
        <f t="shared" si="17"/>
        <v>1350000</v>
      </c>
      <c r="G128" s="16">
        <v>0</v>
      </c>
      <c r="H128" s="16">
        <v>0</v>
      </c>
      <c r="I128" s="16">
        <f t="shared" si="13"/>
        <v>1350000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659966</v>
      </c>
      <c r="E130" s="16">
        <v>-659966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507000</v>
      </c>
      <c r="E133" s="16">
        <v>-447898</v>
      </c>
      <c r="F133" s="16">
        <f t="shared" si="17"/>
        <v>59102</v>
      </c>
      <c r="G133" s="16">
        <v>59102</v>
      </c>
      <c r="H133" s="16">
        <v>59102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142545870</v>
      </c>
      <c r="E134" s="15">
        <f>SUM(E135:E137)</f>
        <v>16665906.89</v>
      </c>
      <c r="F134" s="15">
        <f>SUM(F135:F137)</f>
        <v>159211776.89</v>
      </c>
      <c r="G134" s="15">
        <f>SUM(G135:G137)</f>
        <v>0</v>
      </c>
      <c r="H134" s="15">
        <f>SUM(H135:H137)</f>
        <v>0</v>
      </c>
      <c r="I134" s="16">
        <f t="shared" si="13"/>
        <v>159211776.89</v>
      </c>
    </row>
    <row r="135" spans="2:9" ht="12.75">
      <c r="B135" s="13" t="s">
        <v>61</v>
      </c>
      <c r="C135" s="11"/>
      <c r="D135" s="15">
        <v>142545870</v>
      </c>
      <c r="E135" s="16">
        <v>16665906.89</v>
      </c>
      <c r="F135" s="16">
        <f>D135+E135</f>
        <v>159211776.89</v>
      </c>
      <c r="G135" s="16">
        <v>0</v>
      </c>
      <c r="H135" s="16">
        <v>0</v>
      </c>
      <c r="I135" s="16">
        <f t="shared" si="13"/>
        <v>159211776.89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22161456</v>
      </c>
      <c r="E151" s="15">
        <f>SUM(E152:E158)</f>
        <v>65899547.46</v>
      </c>
      <c r="F151" s="15">
        <f>SUM(F152:F158)</f>
        <v>88061003.46000001</v>
      </c>
      <c r="G151" s="15">
        <f>SUM(G152:G158)</f>
        <v>57839378.77</v>
      </c>
      <c r="H151" s="15">
        <f>SUM(H152:H158)</f>
        <v>57839378.77</v>
      </c>
      <c r="I151" s="16">
        <f t="shared" si="19"/>
        <v>30221624.690000005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22161456</v>
      </c>
      <c r="E158" s="16">
        <v>65899547.46</v>
      </c>
      <c r="F158" s="16">
        <f t="shared" si="20"/>
        <v>88061003.46000001</v>
      </c>
      <c r="G158" s="16">
        <v>57839378.77</v>
      </c>
      <c r="H158" s="16">
        <v>57839378.77</v>
      </c>
      <c r="I158" s="16">
        <f t="shared" si="19"/>
        <v>30221624.690000005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1408942129</v>
      </c>
      <c r="E160" s="14">
        <f t="shared" si="21"/>
        <v>249025588.24</v>
      </c>
      <c r="F160" s="14">
        <f t="shared" si="21"/>
        <v>1657967717.24</v>
      </c>
      <c r="G160" s="14">
        <f t="shared" si="21"/>
        <v>796047374.0600002</v>
      </c>
      <c r="H160" s="14">
        <f t="shared" si="21"/>
        <v>716778320.0200001</v>
      </c>
      <c r="I160" s="14">
        <f t="shared" si="21"/>
        <v>861920343.18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6:8" ht="12.75">
      <c r="F166" s="46"/>
      <c r="G166" s="46"/>
      <c r="H166" s="46"/>
    </row>
    <row r="167" spans="3:7" ht="12.75">
      <c r="C167" s="43" t="s">
        <v>89</v>
      </c>
      <c r="G167" s="45" t="s">
        <v>90</v>
      </c>
    </row>
    <row r="168" spans="3:7" ht="12.75">
      <c r="C168" s="44" t="s">
        <v>91</v>
      </c>
      <c r="G168" s="44" t="s">
        <v>92</v>
      </c>
    </row>
    <row r="169" spans="4:5" ht="12.75">
      <c r="D169" s="44"/>
      <c r="E169" s="44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2019-07-09T13:33:46Z</cp:lastPrinted>
  <dcterms:created xsi:type="dcterms:W3CDTF">2016-10-11T20:25:15Z</dcterms:created>
  <dcterms:modified xsi:type="dcterms:W3CDTF">2019-07-09T13:33:49Z</dcterms:modified>
  <cp:category/>
  <cp:version/>
  <cp:contentType/>
  <cp:contentStatus/>
</cp:coreProperties>
</file>